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27_036-1_Veytaux_Bois de la Raveyre\Report de données_2025.08.28\"/>
    </mc:Choice>
  </mc:AlternateContent>
  <xr:revisionPtr revIDLastSave="0" documentId="13_ncr:1_{BC497731-0EB4-4ECB-9D3B-8A0360DBBAF2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6" l="1"/>
  <c r="I33" i="6"/>
  <c r="N33" i="6"/>
  <c r="P33" i="6"/>
  <c r="C33" i="6"/>
  <c r="J33" i="6"/>
  <c r="R33" i="6"/>
  <c r="S33" i="6"/>
  <c r="F33" i="6"/>
  <c r="K33" i="6"/>
  <c r="L33" i="6"/>
  <c r="O33" i="6"/>
  <c r="Q33" i="6"/>
  <c r="D33" i="6"/>
  <c r="E33" i="6"/>
  <c r="G33" i="6"/>
  <c r="M33" i="6"/>
  <c r="E34" i="5"/>
  <c r="S34" i="5"/>
  <c r="M34" i="5"/>
  <c r="N34" i="5"/>
  <c r="F34" i="5"/>
  <c r="G34" i="5"/>
  <c r="O34" i="5"/>
  <c r="H34" i="5"/>
  <c r="I34" i="5"/>
  <c r="D34" i="5"/>
  <c r="J34" i="5"/>
  <c r="C34" i="5"/>
  <c r="R34" i="5"/>
  <c r="K34" i="5"/>
  <c r="L34" i="5"/>
  <c r="P34" i="5"/>
  <c r="Q34" i="5"/>
  <c r="K32" i="6"/>
  <c r="J32" i="6"/>
  <c r="L32" i="6"/>
  <c r="R32" i="6"/>
  <c r="H32" i="6"/>
  <c r="I32" i="6"/>
  <c r="M32" i="6"/>
  <c r="Q32" i="6"/>
  <c r="D32" i="6"/>
  <c r="S32" i="6"/>
  <c r="F32" i="6"/>
  <c r="N32" i="6"/>
  <c r="C32" i="6"/>
  <c r="G32" i="6"/>
  <c r="O32" i="6"/>
  <c r="E32" i="6"/>
  <c r="P32" i="6"/>
  <c r="E34" i="6"/>
  <c r="S34" i="6"/>
  <c r="Q34" i="6"/>
  <c r="F34" i="6"/>
  <c r="D34" i="6"/>
  <c r="G34" i="6"/>
  <c r="R34" i="6"/>
  <c r="H34" i="6"/>
  <c r="N34" i="6"/>
  <c r="I34" i="6"/>
  <c r="C34" i="6"/>
  <c r="J34" i="6"/>
  <c r="K34" i="6"/>
  <c r="L34" i="6"/>
  <c r="M34" i="6"/>
  <c r="O34" i="6"/>
  <c r="P34" i="6"/>
  <c r="H33" i="5"/>
  <c r="I33" i="5"/>
  <c r="C33" i="5"/>
  <c r="D33" i="5"/>
  <c r="E33" i="5"/>
  <c r="J33" i="5"/>
  <c r="S33" i="5"/>
  <c r="F33" i="5"/>
  <c r="K33" i="5"/>
  <c r="L33" i="5"/>
  <c r="M33" i="5"/>
  <c r="O33" i="5"/>
  <c r="Q33" i="5"/>
  <c r="N33" i="5"/>
  <c r="P33" i="5"/>
  <c r="R33" i="5"/>
  <c r="G33" i="5"/>
  <c r="N31" i="6"/>
  <c r="O31" i="6"/>
  <c r="J31" i="6"/>
  <c r="P31" i="6"/>
  <c r="C31" i="6"/>
  <c r="Q31" i="6"/>
  <c r="G31" i="6"/>
  <c r="H31" i="6"/>
  <c r="I31" i="6"/>
  <c r="K31" i="6"/>
  <c r="L31" i="6"/>
  <c r="M31" i="6"/>
  <c r="D31" i="6"/>
  <c r="R31" i="6"/>
  <c r="F31" i="6"/>
  <c r="E31" i="6"/>
  <c r="S31" i="6"/>
  <c r="K32" i="5"/>
  <c r="O32" i="5"/>
  <c r="L32" i="5"/>
  <c r="M32" i="5"/>
  <c r="F32" i="5"/>
  <c r="N32" i="5"/>
  <c r="E32" i="5"/>
  <c r="H32" i="5"/>
  <c r="P32" i="5"/>
  <c r="D32" i="5"/>
  <c r="S32" i="5"/>
  <c r="G32" i="5"/>
  <c r="C32" i="5"/>
  <c r="Q32" i="5"/>
  <c r="R32" i="5"/>
  <c r="I32" i="5"/>
  <c r="J32" i="5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C30" i="5"/>
  <c r="Q30" i="5"/>
  <c r="D30" i="5"/>
  <c r="R30" i="5"/>
  <c r="E30" i="5"/>
  <c r="S30" i="5"/>
  <c r="G30" i="5"/>
  <c r="F30" i="5"/>
  <c r="M30" i="5"/>
  <c r="O30" i="5"/>
  <c r="P30" i="5"/>
  <c r="H30" i="5"/>
  <c r="K30" i="5"/>
  <c r="N30" i="5"/>
  <c r="I30" i="5"/>
  <c r="J30" i="5"/>
  <c r="L30" i="5"/>
  <c r="N31" i="5"/>
  <c r="J31" i="5"/>
  <c r="O31" i="5"/>
  <c r="R31" i="5"/>
  <c r="P31" i="5"/>
  <c r="C31" i="5"/>
  <c r="Q31" i="5"/>
  <c r="D31" i="5"/>
  <c r="I31" i="5"/>
  <c r="E31" i="5"/>
  <c r="S31" i="5"/>
  <c r="G31" i="5"/>
  <c r="L31" i="5"/>
  <c r="M31" i="5"/>
  <c r="F31" i="5"/>
  <c r="H31" i="5"/>
  <c r="K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<sst xmlns="http://schemas.openxmlformats.org/spreadsheetml/2006/main" count="155" uniqueCount="56">
  <si>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</si>
  <si>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</si>
  <si>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</si>
  <si>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</si>
  <si>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</si>
  <si>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</si>
  <si>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</si>
  <si>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</si>
  <si>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</si>
  <si>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</si>
  <si>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</si>
  <si>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</si>
  <si>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</si>
  <si>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</si>
  <si>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</si>
  <si>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</si>
  <si>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</si>
  <si>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</si>
  <si>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</si>
  <si>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</si>
  <si>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</si>
  <si>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</si>
  <si>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</si>
  <si>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</si>
  <si>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</si>
  <si>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</si>
  <si>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</si>
  <si>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</si>
  <si>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</si>
  <si>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</si>
  <si>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</si>
  <si>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</si>
  <si>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</si>
  <si>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</si>
  <si>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</si>
  <si>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</si>
  <si>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</si>
  <si>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</si>
  <si>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</si>
  <si>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</si>
  <si>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</si>
  <si>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</si>
  <si>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</si>
  <si>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</si>
  <si>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</si>
  <si>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</si>
  <si>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</si>
  <si>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</si>
  <si>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</si>
  <si>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</si>
  <si>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</si>
  <si>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</si>
  <si>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</si>
  <si>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</si>
  <si>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VD27 - Bois de la Raveyre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</si>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</sst>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F34" sqref="F3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40778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>
        <v>1</v>
      </c>
      <c r="I9" s="7">
        <v>12</v>
      </c>
      <c r="J9" s="7"/>
      <c r="K9" s="7">
        <v>6</v>
      </c>
      <c r="L9" s="7"/>
      <c r="M9" s="7"/>
      <c r="N9" s="7"/>
      <c r="O9" s="7">
        <v>1</v>
      </c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>
        <v>1</v>
      </c>
      <c r="I10" s="8">
        <v>7</v>
      </c>
      <c r="J10" s="8"/>
      <c r="K10" s="8">
        <v>1</v>
      </c>
      <c r="L10" s="8">
        <v>1</v>
      </c>
      <c r="M10" s="8">
        <v>2</v>
      </c>
      <c r="N10" s="8"/>
      <c r="O10" s="8">
        <v>2</v>
      </c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>
        <v>3</v>
      </c>
      <c r="I11" s="8">
        <v>7</v>
      </c>
      <c r="J11" s="8"/>
      <c r="K11" s="8">
        <v>1</v>
      </c>
      <c r="L11" s="8"/>
      <c r="M11" s="8">
        <v>2</v>
      </c>
      <c r="N11" s="8"/>
      <c r="O11" s="8">
        <v>5</v>
      </c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>
        <v>1</v>
      </c>
      <c r="I12" s="8">
        <v>3</v>
      </c>
      <c r="J12" s="8"/>
      <c r="K12" s="8"/>
      <c r="L12" s="8"/>
      <c r="M12" s="8"/>
      <c r="N12" s="8"/>
      <c r="O12" s="8">
        <v>2</v>
      </c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>
        <v>1</v>
      </c>
      <c r="E13" s="8"/>
      <c r="F13" s="8"/>
      <c r="G13" s="8"/>
      <c r="H13" s="8">
        <v>1</v>
      </c>
      <c r="I13" s="8">
        <v>5</v>
      </c>
      <c r="J13" s="8">
        <v>2</v>
      </c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12</v>
      </c>
      <c r="J14" s="8">
        <v>2</v>
      </c>
      <c r="K14" s="8"/>
      <c r="L14" s="8"/>
      <c r="M14" s="8">
        <v>1</v>
      </c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>
        <v>14</v>
      </c>
      <c r="J15" s="8"/>
      <c r="K15" s="8"/>
      <c r="L15" s="8"/>
      <c r="M15" s="8">
        <v>1</v>
      </c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13</v>
      </c>
      <c r="J16" s="8">
        <v>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>
        <v>16</v>
      </c>
      <c r="J17" s="8">
        <v>2</v>
      </c>
      <c r="K17" s="8"/>
      <c r="L17" s="8"/>
      <c r="M17" s="8">
        <v>3</v>
      </c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20</v>
      </c>
      <c r="J18" s="8">
        <v>2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23</v>
      </c>
      <c r="J19" s="8">
        <v>4</v>
      </c>
      <c r="K19" s="8">
        <v>2</v>
      </c>
      <c r="L19" s="8"/>
      <c r="M19" s="8">
        <v>1</v>
      </c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15</v>
      </c>
      <c r="J20" s="8">
        <v>3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>
        <v>14</v>
      </c>
      <c r="J21" s="8">
        <v>2</v>
      </c>
      <c r="K21" s="8">
        <v>1</v>
      </c>
      <c r="L21" s="8"/>
      <c r="M21" s="8">
        <v>1</v>
      </c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>
        <v>5</v>
      </c>
      <c r="J22" s="8">
        <v>2</v>
      </c>
      <c r="K22" s="8">
        <v>2</v>
      </c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>
        <v>1</v>
      </c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7</v>
      </c>
      <c r="I54" s="12">
        <f t="shared" si="0"/>
        <v>169</v>
      </c>
      <c r="J54" s="12">
        <f t="shared" si="0"/>
        <v>21</v>
      </c>
      <c r="K54" s="12">
        <f t="shared" si="0"/>
        <v>14</v>
      </c>
      <c r="L54" s="12">
        <f t="shared" si="0"/>
        <v>1</v>
      </c>
      <c r="M54" s="12">
        <f t="shared" si="0"/>
        <v>12</v>
      </c>
      <c r="N54" s="12">
        <f t="shared" si="0"/>
        <v>0</v>
      </c>
      <c r="O54" s="12">
        <f t="shared" si="0"/>
        <v>10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235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1.1000000000000001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8</v>
      </c>
      <c r="I55" s="20">
        <f t="shared" si="3"/>
        <v>194.3</v>
      </c>
      <c r="J55" s="20">
        <f t="shared" si="3"/>
        <v>24.1</v>
      </c>
      <c r="K55" s="20">
        <f t="shared" si="3"/>
        <v>16.100000000000001</v>
      </c>
      <c r="L55" s="20">
        <f t="shared" si="3"/>
        <v>1.1000000000000001</v>
      </c>
      <c r="M55" s="20">
        <f t="shared" si="3"/>
        <v>13.8</v>
      </c>
      <c r="N55" s="20">
        <f t="shared" si="3"/>
        <v>0</v>
      </c>
      <c r="O55" s="20">
        <f t="shared" si="3"/>
        <v>11.5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0.05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0.19</v>
      </c>
      <c r="I56" s="22">
        <f>ROUND('Calcul surface terriere'!I53, 2)</f>
        <v>24.17</v>
      </c>
      <c r="J56" s="22">
        <f>ROUND('Calcul surface terriere'!J53, 2)</f>
        <v>3.69</v>
      </c>
      <c r="K56" s="22">
        <f>ROUND('Calcul surface terriere'!K53, 2)</f>
        <v>1.4</v>
      </c>
      <c r="L56" s="22">
        <f>ROUND('Calcul surface terriere'!L53, 2)</f>
        <v>0.02</v>
      </c>
      <c r="M56" s="22">
        <f>ROUND('Calcul surface terriere'!M53, 2)</f>
        <v>1.46</v>
      </c>
      <c r="N56" s="22">
        <f>ROUND('Calcul surface terriere'!N53, 2)</f>
        <v>0</v>
      </c>
      <c r="O56" s="22">
        <f>ROUND('Calcul surface terriere'!O53, 2)</f>
        <v>0.24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31.2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0.06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0.22</v>
      </c>
      <c r="I57" s="22">
        <f>ROUND('Calcul surface terriere'!I54, 2)</f>
        <v>27.78</v>
      </c>
      <c r="J57" s="22">
        <f>ROUND('Calcul surface terriere'!J54, 2)</f>
        <v>4.24</v>
      </c>
      <c r="K57" s="22">
        <f>ROUND('Calcul surface terriere'!K54, 2)</f>
        <v>1.61</v>
      </c>
      <c r="L57" s="22">
        <f>ROUND('Calcul surface terriere'!L54, 2)</f>
        <v>0.02</v>
      </c>
      <c r="M57" s="22">
        <f>ROUND('Calcul surface terriere'!M54, 2)</f>
        <v>1.68</v>
      </c>
      <c r="N57" s="22">
        <f>ROUND('Calcul surface terriere'!N54, 2)</f>
        <v>0</v>
      </c>
      <c r="O57" s="22">
        <f>ROUND('Calcul surface terriere'!O54, 2)</f>
        <v>0.28000000000000003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35.9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77</v>
      </c>
      <c r="J58" s="24">
        <f>ROUND(100 * 'Calcul surface terriere'!J55,0)</f>
        <v>12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5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1.5</v>
      </c>
      <c r="I59" s="26">
        <f>ROUND('Calcul volume sur pied'!I53, 1)</f>
        <v>281.5</v>
      </c>
      <c r="J59" s="26">
        <f>ROUND('Calcul volume sur pied'!J53, 1)</f>
        <v>43.6</v>
      </c>
      <c r="K59" s="26">
        <f>ROUND('Calcul volume sur pied'!K53, 1)</f>
        <v>16.8</v>
      </c>
      <c r="L59" s="26">
        <f>ROUND('Calcul volume sur pied'!L53, 1)</f>
        <v>0.1</v>
      </c>
      <c r="M59" s="26">
        <f>ROUND('Calcul volume sur pied'!M53, 1)</f>
        <v>16.899999999999999</v>
      </c>
      <c r="N59" s="26">
        <f>ROUND('Calcul volume sur pied'!N53, 1)</f>
        <v>0</v>
      </c>
      <c r="O59" s="26">
        <f>ROUND('Calcul volume sur pied'!O53, 1)</f>
        <v>1.8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363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0.5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1.7</v>
      </c>
      <c r="I60" s="26">
        <f>ROUND('Calcul volume sur pied'!I54, 1)</f>
        <v>323.60000000000002</v>
      </c>
      <c r="J60" s="26">
        <f>ROUND('Calcul volume sur pied'!J54, 1)</f>
        <v>50.1</v>
      </c>
      <c r="K60" s="26">
        <f>ROUND('Calcul volume sur pied'!K54, 1)</f>
        <v>19.3</v>
      </c>
      <c r="L60" s="26">
        <f>ROUND('Calcul volume sur pied'!L54, 1)</f>
        <v>0.1</v>
      </c>
      <c r="M60" s="26">
        <f>ROUND('Calcul volume sur pied'!M54, 1)</f>
        <v>19.399999999999999</v>
      </c>
      <c r="N60" s="26">
        <f>ROUND('Calcul volume sur pied'!N54, 1)</f>
        <v>0</v>
      </c>
      <c r="O60" s="26">
        <f>ROUND('Calcul volume sur pied'!O54, 1)</f>
        <v>2.1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417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78</v>
      </c>
      <c r="J61" s="24">
        <f>ROUND(100 * 'Calcul volume sur pied'!J55, 0)</f>
        <v>12</v>
      </c>
      <c r="K61" s="24">
        <f>ROUND(100 * 'Calcul volume sur pied'!K55, 0)</f>
        <v>5</v>
      </c>
      <c r="L61" s="24">
        <f>ROUND(100 * 'Calcul volume sur pied'!L55, 0)</f>
        <v>0</v>
      </c>
      <c r="M61" s="24">
        <f>ROUND(100 * 'Calcul volume sur pied'!M55, 0)</f>
        <v>5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1.1494252873563218</v>
      </c>
      <c r="I9" s="7">
        <f>'Protocole Inventaire'!I9/$B$6</f>
        <v>13.793103448275863</v>
      </c>
      <c r="J9" s="7">
        <f>'Protocole Inventaire'!J9/$B$6</f>
        <v>0</v>
      </c>
      <c r="K9" s="7">
        <f>'Protocole Inventaire'!K9/$B$6</f>
        <v>6.8965517241379315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1.1494252873563218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1.1494252873563218</v>
      </c>
      <c r="I10" s="8">
        <f>'Protocole Inventaire'!I10/$B$6</f>
        <v>8.0459770114942533</v>
      </c>
      <c r="J10" s="8">
        <f>'Protocole Inventaire'!J10/$B$6</f>
        <v>0</v>
      </c>
      <c r="K10" s="8">
        <f>'Protocole Inventaire'!K10/$B$6</f>
        <v>1.1494252873563218</v>
      </c>
      <c r="L10" s="8">
        <f>'Protocole Inventaire'!L10/$B$6</f>
        <v>1.1494252873563218</v>
      </c>
      <c r="M10" s="8">
        <f>'Protocole Inventaire'!M10/$B$6</f>
        <v>2.2988505747126435</v>
      </c>
      <c r="N10" s="8">
        <f>'Protocole Inventaire'!N10/$B$6</f>
        <v>0</v>
      </c>
      <c r="O10" s="8">
        <f>'Protocole Inventaire'!O10/$B$6</f>
        <v>2.2988505747126435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3.4482758620689657</v>
      </c>
      <c r="I11" s="8">
        <f>'Protocole Inventaire'!I11/$B$6</f>
        <v>8.0459770114942533</v>
      </c>
      <c r="J11" s="8">
        <f>'Protocole Inventaire'!J11/$B$6</f>
        <v>0</v>
      </c>
      <c r="K11" s="8">
        <f>'Protocole Inventaire'!K11/$B$6</f>
        <v>1.1494252873563218</v>
      </c>
      <c r="L11" s="8">
        <f>'Protocole Inventaire'!L11/$B$6</f>
        <v>0</v>
      </c>
      <c r="M11" s="8">
        <f>'Protocole Inventaire'!M11/$B$6</f>
        <v>2.2988505747126435</v>
      </c>
      <c r="N11" s="8">
        <f>'Protocole Inventaire'!N11/$B$6</f>
        <v>0</v>
      </c>
      <c r="O11" s="8">
        <f>'Protocole Inventaire'!O11/$B$6</f>
        <v>5.7471264367816088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1.1494252873563218</v>
      </c>
      <c r="I12" s="8">
        <f>'Protocole Inventaire'!I12/$B$6</f>
        <v>3.4482758620689657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2.2988505747126435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1.1494252873563218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1.1494252873563218</v>
      </c>
      <c r="I13" s="8">
        <f>'Protocole Inventaire'!I13/$B$6</f>
        <v>5.7471264367816088</v>
      </c>
      <c r="J13" s="8">
        <f>'Protocole Inventaire'!J13/$B$6</f>
        <v>2.2988505747126435</v>
      </c>
      <c r="K13" s="8">
        <f>'Protocole Inventaire'!K13/$B$6</f>
        <v>1.1494252873563218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13.793103448275863</v>
      </c>
      <c r="J14" s="8">
        <f>'Protocole Inventaire'!J14/$B$6</f>
        <v>2.2988505747126435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1.1494252873563218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16.091954022988507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1.1494252873563218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14.942528735632184</v>
      </c>
      <c r="J16" s="8">
        <f>'Protocole Inventaire'!J16/$B$6</f>
        <v>2.2988505747126435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18.390804597701148</v>
      </c>
      <c r="J17" s="8">
        <f>'Protocole Inventaire'!J17/$B$6</f>
        <v>2.2988505747126435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3.4482758620689657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22.988505747126435</v>
      </c>
      <c r="J18" s="8">
        <f>'Protocole Inventaire'!J18/$B$6</f>
        <v>2.2988505747126435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26.436781609195403</v>
      </c>
      <c r="J19" s="8">
        <f>'Protocole Inventaire'!J19/$B$6</f>
        <v>4.5977011494252871</v>
      </c>
      <c r="K19" s="8">
        <f>'Protocole Inventaire'!K19/$B$6</f>
        <v>2.2988505747126435</v>
      </c>
      <c r="L19" s="8">
        <f>'Protocole Inventaire'!L19/$B$6</f>
        <v>0</v>
      </c>
      <c r="M19" s="8">
        <f>'Protocole Inventaire'!M19/$B$6</f>
        <v>1.1494252873563218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17.241379310344829</v>
      </c>
      <c r="J20" s="8">
        <f>'Protocole Inventaire'!J20/$B$6</f>
        <v>3.4482758620689657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16.091954022988507</v>
      </c>
      <c r="J21" s="8">
        <f>'Protocole Inventaire'!J21/$B$6</f>
        <v>2.2988505747126435</v>
      </c>
      <c r="K21" s="8">
        <f>'Protocole Inventaire'!K21/$B$6</f>
        <v>1.1494252873563218</v>
      </c>
      <c r="L21" s="8">
        <f>'Protocole Inventaire'!L21/$B$6</f>
        <v>0</v>
      </c>
      <c r="M21" s="8">
        <f>'Protocole Inventaire'!M21/$B$6</f>
        <v>1.1494252873563218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5.7471264367816088</v>
      </c>
      <c r="J22" s="8">
        <f>'Protocole Inventaire'!J22/$B$6</f>
        <v>2.2988505747126435</v>
      </c>
      <c r="K22" s="8">
        <f>'Protocole Inventaire'!K22/$B$6</f>
        <v>2.2988505747126435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2.2988505747126435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1.1494252873563218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1.1494252873563218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7.8539816339744835E-3</v>
      </c>
      <c r="I9" s="7">
        <f>'Protocole Inventaire'!I9*($A9/200)^2*PI()</f>
        <v>9.4247779607693816E-2</v>
      </c>
      <c r="J9" s="7">
        <f>'Protocole Inventaire'!J9*($A9/200)^2*PI()</f>
        <v>0</v>
      </c>
      <c r="K9" s="7">
        <f>'Protocole Inventaire'!K9*($A9/200)^2*PI()</f>
        <v>4.7123889803846908E-2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7.8539816339744835E-3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1.5393804002589988E-2</v>
      </c>
      <c r="I10" s="8">
        <f>'Protocole Inventaire'!I10*($A10/200)^2*PI()</f>
        <v>0.10775662801812992</v>
      </c>
      <c r="J10" s="8">
        <f>'Protocole Inventaire'!J10*($A10/200)^2*PI()</f>
        <v>0</v>
      </c>
      <c r="K10" s="8">
        <f>'Protocole Inventaire'!K10*($A10/200)^2*PI()</f>
        <v>1.5393804002589988E-2</v>
      </c>
      <c r="L10" s="8">
        <f>'Protocole Inventaire'!L10*($A10/200)^2*PI()</f>
        <v>1.5393804002589988E-2</v>
      </c>
      <c r="M10" s="8">
        <f>'Protocole Inventaire'!M10*($A10/200)^2*PI()</f>
        <v>3.0787608005179976E-2</v>
      </c>
      <c r="N10" s="8">
        <f>'Protocole Inventaire'!N10*($A10/200)^2*PI()</f>
        <v>0</v>
      </c>
      <c r="O10" s="8">
        <f>'Protocole Inventaire'!O10*($A10/200)^2*PI()</f>
        <v>3.0787608005179976E-2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7.6340701482231973E-2</v>
      </c>
      <c r="I11" s="8">
        <f>'Protocole Inventaire'!I11*($A11/200)^2*PI()</f>
        <v>0.17812830345854128</v>
      </c>
      <c r="J11" s="8">
        <f>'Protocole Inventaire'!J11*($A11/200)^2*PI()</f>
        <v>0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5.0893800988154644E-2</v>
      </c>
      <c r="N11" s="8">
        <f>'Protocole Inventaire'!N11*($A11/200)^2*PI()</f>
        <v>0</v>
      </c>
      <c r="O11" s="8">
        <f>'Protocole Inventaire'!O11*($A11/200)^2*PI()</f>
        <v>0.12723450247038659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3.8013271108436497E-2</v>
      </c>
      <c r="I12" s="8">
        <f>'Protocole Inventaire'!I12*($A12/200)^2*PI()</f>
        <v>0.11403981332530949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7.6026542216872994E-2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5.3092915845667513E-2</v>
      </c>
      <c r="I13" s="8">
        <f>'Protocole Inventaire'!I13*($A13/200)^2*PI()</f>
        <v>0.26546457922833755</v>
      </c>
      <c r="J13" s="8">
        <f>'Protocole Inventaire'!J13*($A13/200)^2*PI()</f>
        <v>0.10618583169133503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0.84823001646924423</v>
      </c>
      <c r="J14" s="8">
        <f>'Protocole Inventaire'!J14*($A14/200)^2*PI()</f>
        <v>0.1413716694115407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1.2710883876424306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9.0792027688745044E-2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1.47434943232969</v>
      </c>
      <c r="J16" s="8">
        <f>'Protocole Inventaire'!J16*($A16/200)^2*PI()</f>
        <v>0.22682298958918307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2.2167077763729579</v>
      </c>
      <c r="J17" s="8">
        <f>'Protocole Inventaire'!J17*($A17/200)^2*PI()</f>
        <v>0.27708847204661974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0.41563270806992952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3.3238050274980013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4.5160394395353274</v>
      </c>
      <c r="J19" s="8">
        <f>'Protocole Inventaire'!J19*($A19/200)^2*PI()</f>
        <v>0.78539816339744828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0.19634954084936207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3.4353315667004392</v>
      </c>
      <c r="J20" s="8">
        <f>'Protocole Inventaire'!J20*($A20/200)^2*PI()</f>
        <v>0.68706631334008772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3.6989111903366223</v>
      </c>
      <c r="J21" s="8">
        <f>'Protocole Inventaire'!J21*($A21/200)^2*PI()</f>
        <v>0.52841588433380315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0.26420794216690158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1.5095352700498956</v>
      </c>
      <c r="J22" s="8">
        <f>'Protocole Inventaire'!J22*($A22/200)^2*PI()</f>
        <v>0.60381410801995827</v>
      </c>
      <c r="K22" s="8">
        <f>'Protocole Inventaire'!K22*($A22/200)^2*PI()</f>
        <v>0.60381410801995827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0.34211943997592853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5.3092915845667513E-2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0.19069467407290047</v>
      </c>
      <c r="I53">
        <f t="shared" si="0"/>
        <v>24.167958124800922</v>
      </c>
      <c r="J53">
        <f t="shared" si="0"/>
        <v>3.6885439345797764</v>
      </c>
      <c r="K53">
        <f t="shared" si="0"/>
        <v>1.4017786420317657</v>
      </c>
      <c r="L53">
        <f t="shared" si="0"/>
        <v>1.5393804002589988E-2</v>
      </c>
      <c r="M53">
        <f t="shared" si="0"/>
        <v>1.4614689024499716</v>
      </c>
      <c r="N53">
        <f t="shared" si="0"/>
        <v>0</v>
      </c>
      <c r="O53">
        <f t="shared" si="0"/>
        <v>0.24190263432641404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31.220833632110008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6.1026340052491392E-2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0.21918928054356376</v>
      </c>
      <c r="I54">
        <f t="shared" si="1"/>
        <v>27.779262212414853</v>
      </c>
      <c r="J54">
        <f t="shared" si="1"/>
        <v>4.2397056719307775</v>
      </c>
      <c r="K54">
        <f t="shared" si="1"/>
        <v>1.6112398184273169</v>
      </c>
      <c r="L54">
        <f t="shared" si="1"/>
        <v>1.7694027589183894E-2</v>
      </c>
      <c r="M54">
        <f t="shared" si="1"/>
        <v>1.6798493131608869</v>
      </c>
      <c r="N54">
        <f t="shared" si="1"/>
        <v>0</v>
      </c>
      <c r="O54">
        <f t="shared" si="1"/>
        <v>0.2780490049728897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35.886015669091968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1.7005604805844291E-3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6.1079302468328312E-3</v>
      </c>
      <c r="I55">
        <f t="shared" si="2"/>
        <v>0.7740971432596423</v>
      </c>
      <c r="J55">
        <f t="shared" si="2"/>
        <v>0.11814367220438925</v>
      </c>
      <c r="K55">
        <f t="shared" si="2"/>
        <v>4.4898821682649241E-2</v>
      </c>
      <c r="L55">
        <f t="shared" si="2"/>
        <v>4.9306191448897645E-4</v>
      </c>
      <c r="M55">
        <f t="shared" si="2"/>
        <v>4.6810694412300367E-2</v>
      </c>
      <c r="N55">
        <f t="shared" si="2"/>
        <v>0</v>
      </c>
      <c r="O55">
        <f t="shared" si="2"/>
        <v>7.7481157991124861E-3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0.08</v>
      </c>
      <c r="I9" s="7">
        <f>'Protocole Inventaire'!I9*$B9</f>
        <v>0.96</v>
      </c>
      <c r="J9" s="7">
        <f>'Protocole Inventaire'!J9*$B9</f>
        <v>0</v>
      </c>
      <c r="K9" s="7">
        <f>'Protocole Inventaire'!K9*$B9</f>
        <v>0.48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0.08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0.12</v>
      </c>
      <c r="I10" s="8">
        <f>'Protocole Inventaire'!I10*$B10</f>
        <v>0.84</v>
      </c>
      <c r="J10" s="8">
        <f>'Protocole Inventaire'!J10*$B10</f>
        <v>0</v>
      </c>
      <c r="K10" s="8">
        <f>'Protocole Inventaire'!K10*$B10</f>
        <v>0.12</v>
      </c>
      <c r="L10" s="8">
        <f>'Protocole Inventaire'!L10*$B10</f>
        <v>0.12</v>
      </c>
      <c r="M10" s="8">
        <f>'Protocole Inventaire'!M10*$B10</f>
        <v>0.24</v>
      </c>
      <c r="N10" s="8">
        <f>'Protocole Inventaire'!N10*$B10</f>
        <v>0</v>
      </c>
      <c r="O10" s="8">
        <f>'Protocole Inventaire'!O10*$B10</f>
        <v>0.24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0.54</v>
      </c>
      <c r="I11" s="8">
        <f>'Protocole Inventaire'!I11*$B11</f>
        <v>1.26</v>
      </c>
      <c r="J11" s="8">
        <f>'Protocole Inventaire'!J11*$B11</f>
        <v>0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0.36</v>
      </c>
      <c r="N11" s="8">
        <f>'Protocole Inventaire'!N11*$B11</f>
        <v>0</v>
      </c>
      <c r="O11" s="8">
        <f>'Protocole Inventaire'!O11*$B11</f>
        <v>0.89999999999999991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0.28999999999999998</v>
      </c>
      <c r="I12" s="8">
        <f>'Protocole Inventaire'!I12*$B12</f>
        <v>0.86999999999999988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0.57999999999999996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0.46</v>
      </c>
      <c r="I13" s="8">
        <f>'Protocole Inventaire'!I13*$B13</f>
        <v>2.3000000000000003</v>
      </c>
      <c r="J13" s="8">
        <f>'Protocole Inventaire'!J13*$B13</f>
        <v>0.92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8.0400000000000009</v>
      </c>
      <c r="J14" s="8">
        <f>'Protocole Inventaire'!J14*$B14</f>
        <v>1.34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0.67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12.88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0.92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15.73</v>
      </c>
      <c r="J16" s="8">
        <f>'Protocole Inventaire'!J16*$B16</f>
        <v>2.42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24.96</v>
      </c>
      <c r="J17" s="8">
        <f>'Protocole Inventaire'!J17*$B17</f>
        <v>3.12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4.68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38.6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54.050000000000004</v>
      </c>
      <c r="J19" s="8">
        <f>'Protocole Inventaire'!J19*$B19</f>
        <v>9.4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2.35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41.85</v>
      </c>
      <c r="J20" s="8">
        <f>'Protocole Inventaire'!J20*$B20</f>
        <v>8.370000000000001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45.78</v>
      </c>
      <c r="J21" s="8">
        <f>'Protocole Inventaire'!J21*$B21</f>
        <v>6.54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3.27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19</v>
      </c>
      <c r="J22" s="8">
        <f>'Protocole Inventaire'!J22*$B22</f>
        <v>7.6</v>
      </c>
      <c r="K22" s="8">
        <f>'Protocole Inventaire'!K22*$B22</f>
        <v>7.6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4.37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0.46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1.49</v>
      </c>
      <c r="I53">
        <f t="shared" si="0"/>
        <v>281.52000000000004</v>
      </c>
      <c r="J53">
        <f t="shared" si="0"/>
        <v>43.570000000000007</v>
      </c>
      <c r="K53">
        <f t="shared" si="0"/>
        <v>16.810000000000002</v>
      </c>
      <c r="L53">
        <f t="shared" si="0"/>
        <v>0.12</v>
      </c>
      <c r="M53">
        <f t="shared" si="0"/>
        <v>16.86</v>
      </c>
      <c r="N53">
        <f t="shared" si="0"/>
        <v>0</v>
      </c>
      <c r="O53">
        <f t="shared" si="0"/>
        <v>1.7999999999999998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362.63000000000005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0.52873563218390807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1.7126436781609196</v>
      </c>
      <c r="I54">
        <f t="shared" si="1"/>
        <v>323.58620689655174</v>
      </c>
      <c r="J54">
        <f t="shared" si="1"/>
        <v>50.080459770114949</v>
      </c>
      <c r="K54">
        <f t="shared" si="1"/>
        <v>19.321839080459771</v>
      </c>
      <c r="L54">
        <f t="shared" si="1"/>
        <v>0.13793103448275862</v>
      </c>
      <c r="M54">
        <f t="shared" si="1"/>
        <v>19.379310344827587</v>
      </c>
      <c r="N54">
        <f t="shared" si="1"/>
        <v>0</v>
      </c>
      <c r="O54">
        <f t="shared" si="1"/>
        <v>2.068965517241379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416.81609195402302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1.2685106030940628E-3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4.1088713013264205E-3</v>
      </c>
      <c r="I55">
        <f t="shared" si="2"/>
        <v>0.77632848909356644</v>
      </c>
      <c r="J55">
        <f t="shared" si="2"/>
        <v>0.12015001516697461</v>
      </c>
      <c r="K55">
        <f t="shared" si="2"/>
        <v>4.6355789647850427E-2</v>
      </c>
      <c r="L55">
        <f t="shared" si="2"/>
        <v>3.3091580950279898E-4</v>
      </c>
      <c r="M55">
        <f t="shared" si="2"/>
        <v>4.6493671235143259E-2</v>
      </c>
      <c r="N55">
        <f t="shared" si="2"/>
        <v>0</v>
      </c>
      <c r="O55">
        <f t="shared" si="2"/>
        <v>4.9637371425419836E-3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2025-10-22T10:05:20Z</dcterms:modified>
</cp:coreProperties>
</file>