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03 Soubey Cote au Bouvier\2012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J30" i="5"/>
  <c r="E30" i="5"/>
  <c r="Q30" i="5"/>
  <c r="F30" i="5"/>
  <c r="R30" i="5"/>
  <c r="H30" i="5"/>
  <c r="M30" i="5"/>
  <c r="G30" i="5"/>
  <c r="S30" i="5"/>
  <c r="I30" i="5"/>
  <c r="K30" i="5"/>
  <c r="L30" i="5"/>
  <c r="N30" i="5"/>
  <c r="G34" i="6"/>
  <c r="S34" i="6"/>
  <c r="J34" i="6"/>
  <c r="O34" i="6"/>
  <c r="D34" i="6"/>
  <c r="H34" i="6"/>
  <c r="L34" i="6"/>
  <c r="P34" i="6"/>
  <c r="I34" i="6"/>
  <c r="K34" i="6"/>
  <c r="E34" i="6"/>
  <c r="R34" i="6"/>
  <c r="M34" i="6"/>
  <c r="F34" i="6"/>
  <c r="N34" i="6"/>
  <c r="C34" i="6"/>
  <c r="Q34" i="6"/>
  <c r="J31" i="5"/>
  <c r="K31" i="5"/>
  <c r="C31" i="5"/>
  <c r="F31" i="5"/>
  <c r="G31" i="5"/>
  <c r="I31" i="5"/>
  <c r="L31" i="5"/>
  <c r="M31" i="5"/>
  <c r="E31" i="5"/>
  <c r="R31" i="5"/>
  <c r="S31" i="5"/>
  <c r="N31" i="5"/>
  <c r="O31" i="5"/>
  <c r="Q31" i="5"/>
  <c r="D31" i="5"/>
  <c r="P31" i="5"/>
  <c r="H31" i="5"/>
  <c r="E32" i="5"/>
  <c r="Q32" i="5"/>
  <c r="F32" i="5"/>
  <c r="R32" i="5"/>
  <c r="C32" i="5"/>
  <c r="G32" i="5"/>
  <c r="S32" i="5"/>
  <c r="H32" i="5"/>
  <c r="J32" i="5"/>
  <c r="P32" i="5"/>
  <c r="I32" i="5"/>
  <c r="K32" i="5"/>
  <c r="L32" i="5"/>
  <c r="M32" i="5"/>
  <c r="N32" i="5"/>
  <c r="O32" i="5"/>
  <c r="D32" i="5"/>
  <c r="C30" i="6"/>
  <c r="O30" i="6"/>
  <c r="R30" i="6"/>
  <c r="M30" i="6"/>
  <c r="D30" i="6"/>
  <c r="P30" i="6"/>
  <c r="F30" i="6"/>
  <c r="S30" i="6"/>
  <c r="N30" i="6"/>
  <c r="E30" i="6"/>
  <c r="Q30" i="6"/>
  <c r="G30" i="6"/>
  <c r="H30" i="6"/>
  <c r="L30" i="6"/>
  <c r="K30" i="6"/>
  <c r="I30" i="6"/>
  <c r="J30" i="6"/>
  <c r="L33" i="5"/>
  <c r="M33" i="5"/>
  <c r="Q33" i="5"/>
  <c r="G33" i="5"/>
  <c r="N33" i="5"/>
  <c r="C33" i="5"/>
  <c r="O33" i="5"/>
  <c r="P33" i="5"/>
  <c r="E33" i="5"/>
  <c r="D33" i="5"/>
  <c r="I33" i="5"/>
  <c r="J33" i="5"/>
  <c r="K33" i="5"/>
  <c r="F33" i="5"/>
  <c r="R33" i="5"/>
  <c r="S33" i="5"/>
  <c r="H33" i="5"/>
  <c r="J31" i="6"/>
  <c r="N31" i="6"/>
  <c r="C31" i="6"/>
  <c r="R31" i="6"/>
  <c r="I31" i="6"/>
  <c r="K31" i="6"/>
  <c r="O31" i="6"/>
  <c r="S31" i="6"/>
  <c r="L31" i="6"/>
  <c r="M31" i="6"/>
  <c r="D31" i="6"/>
  <c r="P31" i="6"/>
  <c r="F31" i="6"/>
  <c r="E31" i="6"/>
  <c r="Q31" i="6"/>
  <c r="G31" i="6"/>
  <c r="H31" i="6"/>
  <c r="G34" i="5"/>
  <c r="S34" i="5"/>
  <c r="H34" i="5"/>
  <c r="J34" i="5"/>
  <c r="P34" i="5"/>
  <c r="I34" i="5"/>
  <c r="L34" i="5"/>
  <c r="E34" i="5"/>
  <c r="K34" i="5"/>
  <c r="N34" i="5"/>
  <c r="C34" i="5"/>
  <c r="M34" i="5"/>
  <c r="O34" i="5"/>
  <c r="D34" i="5"/>
  <c r="Q34" i="5"/>
  <c r="F34" i="5"/>
  <c r="R34" i="5"/>
  <c r="E32" i="6"/>
  <c r="Q32" i="6"/>
  <c r="J32" i="6"/>
  <c r="F32" i="6"/>
  <c r="R32" i="6"/>
  <c r="M32" i="6"/>
  <c r="G32" i="6"/>
  <c r="S32" i="6"/>
  <c r="H32" i="6"/>
  <c r="I32" i="6"/>
  <c r="O32" i="6"/>
  <c r="K32" i="6"/>
  <c r="N32" i="6"/>
  <c r="C32" i="6"/>
  <c r="P32" i="6"/>
  <c r="L32" i="6"/>
  <c r="D32" i="6"/>
  <c r="L33" i="6"/>
  <c r="Q33" i="6"/>
  <c r="F33" i="6"/>
  <c r="M33" i="6"/>
  <c r="C33" i="6"/>
  <c r="P33" i="6"/>
  <c r="R33" i="6"/>
  <c r="J33" i="6"/>
  <c r="N33" i="6"/>
  <c r="O33" i="6"/>
  <c r="D33" i="6"/>
  <c r="E33" i="6"/>
  <c r="H33" i="6"/>
  <c r="I33" i="6"/>
  <c r="G33" i="6"/>
  <c r="S33" i="6"/>
  <c r="K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<sst xmlns="http://schemas.openxmlformats.org/spreadsheetml/2006/main" count="155" uniqueCount="56">
  <si>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</si>
  <si>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</si>
  <si>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</si>
  <si>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</si>
  <si>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</si>
  <si>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</si>
  <si>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</si>
  <si>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</si>
  <si>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</si>
  <si>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</si>
  <si>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</si>
  <si>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</si>
  <si>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</si>
  <si>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</si>
  <si>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</si>
  <si>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</si>
  <si>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</si>
  <si>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</si>
  <si>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</si>
  <si>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</si>
  <si>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</si>
  <si>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</si>
  <si>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</si>
  <si>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</si>
  <si>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</si>
  <si>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</si>
  <si>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</si>
  <si>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</si>
  <si>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</si>
  <si>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</si>
  <si>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</si>
  <si>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</si>
  <si>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</si>
  <si>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</si>
  <si>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</si>
  <si>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</si>
  <si>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</si>
  <si>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</si>
  <si>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</si>
  <si>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</si>
  <si>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</si>
  <si>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</si>
  <si>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</si>
  <si>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</si>
  <si>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</si>
  <si>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</si>
  <si>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</si>
  <si>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</si>
  <si>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</si>
  <si>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</si>
  <si>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</si>
  <si>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</si>
  <si>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</si>
  <si>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</si>
  <si>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 3, Soubey, Côte au Bouvier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</si>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</sst>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zoomScale="85" zoomScaleNormal="85" workbookViewId="0">
      <selection activeCell="J26" sqref="J2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41906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/>
      <c r="D11" s="8">
        <v>5</v>
      </c>
      <c r="E11" s="8"/>
      <c r="F11" s="8"/>
      <c r="G11" s="8"/>
      <c r="H11" s="8"/>
      <c r="I11" s="8">
        <v>3</v>
      </c>
      <c r="J11" s="8">
        <v>1</v>
      </c>
      <c r="K11" s="8">
        <v>2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31">
        <v>22</v>
      </c>
      <c r="B12" s="31">
        <v>0.3</v>
      </c>
      <c r="C12" s="8"/>
      <c r="D12" s="8">
        <v>9</v>
      </c>
      <c r="E12" s="8"/>
      <c r="F12" s="8"/>
      <c r="G12" s="8"/>
      <c r="H12" s="8"/>
      <c r="I12" s="8">
        <v>1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31">
        <v>26</v>
      </c>
      <c r="B13" s="31">
        <v>0.5</v>
      </c>
      <c r="C13" s="8">
        <v>4</v>
      </c>
      <c r="D13" s="8">
        <v>15</v>
      </c>
      <c r="E13" s="8"/>
      <c r="F13" s="8"/>
      <c r="G13" s="8"/>
      <c r="H13" s="8"/>
      <c r="I13" s="8">
        <v>2</v>
      </c>
      <c r="J13" s="8">
        <v>1</v>
      </c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31">
        <v>30</v>
      </c>
      <c r="B14" s="31">
        <v>0.7</v>
      </c>
      <c r="C14" s="8">
        <v>1</v>
      </c>
      <c r="D14" s="8">
        <v>14</v>
      </c>
      <c r="E14" s="8"/>
      <c r="F14" s="8"/>
      <c r="G14" s="8"/>
      <c r="H14" s="8"/>
      <c r="I14" s="8">
        <v>2</v>
      </c>
      <c r="J14" s="8"/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31">
        <v>34</v>
      </c>
      <c r="B15" s="31">
        <v>1</v>
      </c>
      <c r="C15" s="8">
        <v>1</v>
      </c>
      <c r="D15" s="8">
        <v>26</v>
      </c>
      <c r="E15" s="8"/>
      <c r="F15" s="8"/>
      <c r="G15" s="8"/>
      <c r="H15" s="8"/>
      <c r="I15" s="8">
        <v>2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31">
        <v>38</v>
      </c>
      <c r="B16" s="31">
        <v>1.3</v>
      </c>
      <c r="C16" s="8">
        <v>3</v>
      </c>
      <c r="D16" s="8">
        <v>19</v>
      </c>
      <c r="E16" s="8"/>
      <c r="F16" s="8"/>
      <c r="G16" s="8"/>
      <c r="H16" s="8"/>
      <c r="I16" s="8"/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1">
        <v>42</v>
      </c>
      <c r="B17" s="31">
        <v>1.6</v>
      </c>
      <c r="C17" s="8">
        <v>2</v>
      </c>
      <c r="D17" s="8">
        <v>18</v>
      </c>
      <c r="E17" s="8"/>
      <c r="F17" s="8"/>
      <c r="G17" s="8"/>
      <c r="H17" s="8"/>
      <c r="I17" s="8">
        <v>1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1">
        <v>46</v>
      </c>
      <c r="B18" s="31">
        <v>2</v>
      </c>
      <c r="C18" s="8"/>
      <c r="D18" s="8">
        <v>14</v>
      </c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>
        <v>3</v>
      </c>
      <c r="D19" s="8">
        <v>13</v>
      </c>
      <c r="E19" s="8"/>
      <c r="F19" s="8"/>
      <c r="G19" s="8"/>
      <c r="H19" s="8"/>
      <c r="I19" s="8">
        <v>2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>
        <v>4</v>
      </c>
      <c r="D20" s="8">
        <v>15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>
        <v>1</v>
      </c>
      <c r="D21" s="8">
        <v>9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>
        <v>1</v>
      </c>
      <c r="D22" s="8">
        <v>16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>
        <v>1</v>
      </c>
      <c r="D23" s="8">
        <v>1</v>
      </c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21</v>
      </c>
      <c r="D54" s="12">
        <f t="shared" ref="D54:S54" si="0">SUM(D9:D51)</f>
        <v>176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16</v>
      </c>
      <c r="J54" s="12">
        <f t="shared" si="0"/>
        <v>2</v>
      </c>
      <c r="K54" s="12">
        <f t="shared" si="0"/>
        <v>7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222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35</v>
      </c>
      <c r="D55" s="20">
        <f t="shared" ref="D55:S55" si="3">ROUND(D54/$B$6, 1)</f>
        <v>293.3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26.7</v>
      </c>
      <c r="J55" s="20">
        <f t="shared" si="3"/>
        <v>3.3</v>
      </c>
      <c r="K55" s="20">
        <f t="shared" si="3"/>
        <v>11.7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370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3.4</v>
      </c>
      <c r="D56" s="22">
        <f>ROUND('Calcul surface terriere'!D53, 2)</f>
        <v>25.9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1.88</v>
      </c>
      <c r="J56" s="22">
        <f>ROUND('Calcul surface terriere'!J53, 2)</f>
        <v>0.08</v>
      </c>
      <c r="K56" s="22">
        <f>ROUND('Calcul surface terriere'!K53, 2)</f>
        <v>0.48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31.7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5.67</v>
      </c>
      <c r="D57" s="22">
        <f>ROUND('Calcul surface terriere'!D54, 2)</f>
        <v>43.17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3.14</v>
      </c>
      <c r="J57" s="22">
        <f>ROUND('Calcul surface terriere'!J54, 2)</f>
        <v>0.13</v>
      </c>
      <c r="K57" s="22">
        <f>ROUND('Calcul surface terriere'!K54, 2)</f>
        <v>0.8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52.9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11</v>
      </c>
      <c r="D58" s="24">
        <f>ROUND(100 * 'Calcul surface terriere'!D55,0)</f>
        <v>82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6</v>
      </c>
      <c r="J58" s="24">
        <f>ROUND(100 * 'Calcul surface terriere'!J55,0)</f>
        <v>0</v>
      </c>
      <c r="K58" s="24">
        <f>ROUND(100 * 'Calcul surface terriere'!K55,0)</f>
        <v>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40.700000000000003</v>
      </c>
      <c r="D59" s="26">
        <f>ROUND('Calcul volume sur pied'!D53, 1)</f>
        <v>306.60000000000002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21.9</v>
      </c>
      <c r="J59" s="26">
        <f>ROUND('Calcul volume sur pied'!J53, 1)</f>
        <v>0.7</v>
      </c>
      <c r="K59" s="26">
        <f>ROUND('Calcul volume sur pied'!K53, 1)</f>
        <v>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375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67.8</v>
      </c>
      <c r="D60" s="26">
        <f>ROUND('Calcul volume sur pied'!D54, 1)</f>
        <v>511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36.5</v>
      </c>
      <c r="J60" s="26">
        <f>ROUND('Calcul volume sur pied'!J54, 1)</f>
        <v>1.2</v>
      </c>
      <c r="K60" s="26">
        <f>ROUND('Calcul volume sur pied'!K54, 1)</f>
        <v>8.3000000000000007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625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11</v>
      </c>
      <c r="D61" s="24">
        <f>ROUND(100 * 'Calcul volume sur pied'!D55, 0)</f>
        <v>82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6</v>
      </c>
      <c r="J61" s="24">
        <f>ROUND(100 * 'Calcul volume sur pied'!J55, 0)</f>
        <v>0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8.3333333333333339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5</v>
      </c>
      <c r="J11" s="8">
        <f>'Protocole Inventaire'!J11/$B$6</f>
        <v>1.6666666666666667</v>
      </c>
      <c r="K11" s="8">
        <f>'Protocole Inventaire'!K11/$B$6</f>
        <v>3.3333333333333335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15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1.6666666666666667</v>
      </c>
      <c r="J12" s="8">
        <f>'Protocole Inventaire'!J12/$B$6</f>
        <v>0</v>
      </c>
      <c r="K12" s="8">
        <f>'Protocole Inventaire'!K12/$B$6</f>
        <v>1.6666666666666667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6.666666666666667</v>
      </c>
      <c r="D13" s="8">
        <f>'Protocole Inventaire'!D13/$B$6</f>
        <v>25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3.3333333333333335</v>
      </c>
      <c r="J13" s="8">
        <f>'Protocole Inventaire'!J13/$B$6</f>
        <v>1.6666666666666667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1.6666666666666667</v>
      </c>
      <c r="D14" s="8">
        <f>'Protocole Inventaire'!D14/$B$6</f>
        <v>23.333333333333336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3.3333333333333335</v>
      </c>
      <c r="J14" s="8">
        <f>'Protocole Inventaire'!J14/$B$6</f>
        <v>0</v>
      </c>
      <c r="K14" s="8">
        <f>'Protocole Inventaire'!K14/$B$6</f>
        <v>3.3333333333333335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1.6666666666666667</v>
      </c>
      <c r="D15" s="8">
        <f>'Protocole Inventaire'!D15/$B$6</f>
        <v>43.333333333333336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3.3333333333333335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5</v>
      </c>
      <c r="D16" s="8">
        <f>'Protocole Inventaire'!D16/$B$6</f>
        <v>31.666666666666668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1.6666666666666667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3.3333333333333335</v>
      </c>
      <c r="D17" s="8">
        <f>'Protocole Inventaire'!D17/$B$6</f>
        <v>30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1.6666666666666667</v>
      </c>
      <c r="J17" s="8">
        <f>'Protocole Inventaire'!J17/$B$6</f>
        <v>0</v>
      </c>
      <c r="K17" s="8">
        <f>'Protocole Inventaire'!K17/$B$6</f>
        <v>1.6666666666666667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23.333333333333336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1.6666666666666667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5</v>
      </c>
      <c r="D19" s="8">
        <f>'Protocole Inventaire'!D19/$B$6</f>
        <v>21.666666666666668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3.3333333333333335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6.666666666666667</v>
      </c>
      <c r="D20" s="8">
        <f>'Protocole Inventaire'!D20/$B$6</f>
        <v>25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1.6666666666666667</v>
      </c>
      <c r="D21" s="8">
        <f>'Protocole Inventaire'!D21/$B$6</f>
        <v>15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1.6666666666666667</v>
      </c>
      <c r="D22" s="8">
        <f>'Protocole Inventaire'!D22/$B$6</f>
        <v>26.666666666666668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1.6666666666666667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1.6666666666666667</v>
      </c>
      <c r="D23" s="8">
        <f>'Protocole Inventaire'!D23/$B$6</f>
        <v>1.6666666666666667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1.6666666666666667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3.3333333333333335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0.12723450247038659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7.6340701482231973E-2</v>
      </c>
      <c r="J11" s="8">
        <f>'Protocole Inventaire'!J11*($A11/200)^2*PI()</f>
        <v>2.5446900494077322E-2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0.34211943997592847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3.8013271108436497E-2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0.21237166338267005</v>
      </c>
      <c r="D13" s="8">
        <f>'Protocole Inventaire'!D13*($A13/200)^2*PI()</f>
        <v>0.79639373768501254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0.10618583169133503</v>
      </c>
      <c r="J13" s="8">
        <f>'Protocole Inventaire'!J13*($A13/200)^2*PI()</f>
        <v>5.3092915845667513E-2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7.0685834705770348E-2</v>
      </c>
      <c r="D14" s="8">
        <f>'Protocole Inventaire'!D14*($A14/200)^2*PI()</f>
        <v>0.98960168588078479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9.0792027688745044E-2</v>
      </c>
      <c r="D15" s="8">
        <f>'Protocole Inventaire'!D15*($A15/200)^2*PI()</f>
        <v>2.3605927199073711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0.18158405537749009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0.34023448438377463</v>
      </c>
      <c r="D16" s="8">
        <f>'Protocole Inventaire'!D16*($A16/200)^2*PI()</f>
        <v>2.1548184010972391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0.27708847204661974</v>
      </c>
      <c r="D17" s="8">
        <f>'Protocole Inventaire'!D17*($A17/200)^2*PI()</f>
        <v>2.4937962484195775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0.13854423602330987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2.3266635192486009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0.58904862254808621</v>
      </c>
      <c r="D19" s="8">
        <f>'Protocole Inventaire'!D19*($A19/200)^2*PI()</f>
        <v>2.5525440310417071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0.91608841778678374</v>
      </c>
      <c r="D20" s="8">
        <f>'Protocole Inventaire'!D20*($A20/200)^2*PI()</f>
        <v>3.4353315667004392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0.26420794216690158</v>
      </c>
      <c r="D21" s="8">
        <f>'Protocole Inventaire'!D21*($A21/200)^2*PI()</f>
        <v>2.3778714795021143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4.8305128641596662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0.34211943997592853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0.76969020012949918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3.4045439586952591</v>
      </c>
      <c r="D53">
        <f t="shared" ref="D53:S53" si="0">SUM(D9:D51)</f>
        <v>25.899289836194257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1.8849555921538759</v>
      </c>
      <c r="J53">
        <f t="shared" si="0"/>
        <v>7.8539816339744828E-2</v>
      </c>
      <c r="K53">
        <f t="shared" si="0"/>
        <v>0.48223447232603323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31.749563675709172</v>
      </c>
    </row>
    <row r="54" spans="1:20" x14ac:dyDescent="0.25">
      <c r="A54" t="s">
        <v>49</v>
      </c>
      <c r="B54" t="s">
        <v>30</v>
      </c>
      <c r="C54">
        <f>C53/$B$6</f>
        <v>5.6742399311587652</v>
      </c>
      <c r="D54">
        <f t="shared" ref="D54:S54" si="1">D53/$B$6</f>
        <v>43.165483060323766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3.1415926535897931</v>
      </c>
      <c r="J54">
        <f t="shared" si="1"/>
        <v>0.13089969389957473</v>
      </c>
      <c r="K54">
        <f t="shared" si="1"/>
        <v>0.80372412054338871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52.915939459515286</v>
      </c>
    </row>
    <row r="55" spans="1:20" x14ac:dyDescent="0.25">
      <c r="A55" t="s">
        <v>49</v>
      </c>
      <c r="B55" t="s">
        <v>50</v>
      </c>
      <c r="C55">
        <f>C54/$T54</f>
        <v>0.10723120460707287</v>
      </c>
      <c r="D55">
        <f t="shared" ref="D55:S55" si="2">D54/$T54</f>
        <v>0.81573687439393638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5.936949595297935E-2</v>
      </c>
      <c r="J55">
        <f t="shared" si="2"/>
        <v>2.4737289980408068E-3</v>
      </c>
      <c r="K55">
        <f t="shared" si="2"/>
        <v>1.5188696047970549E-2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1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0.60000000000000009</v>
      </c>
      <c r="J11" s="8">
        <f>'Protocole Inventaire'!J11*$B11</f>
        <v>0.2</v>
      </c>
      <c r="K11" s="8">
        <f>'Protocole Inventaire'!K11*$B11</f>
        <v>0.4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2.6999999999999997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0.3</v>
      </c>
      <c r="J12" s="8">
        <f>'Protocole Inventaire'!J12*$B12</f>
        <v>0</v>
      </c>
      <c r="K12" s="8">
        <f>'Protocole Inventaire'!K12*$B12</f>
        <v>0.3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2</v>
      </c>
      <c r="D13" s="8">
        <f>'Protocole Inventaire'!D13*$B13</f>
        <v>7.5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</v>
      </c>
      <c r="J13" s="8">
        <f>'Protocole Inventaire'!J13*$B13</f>
        <v>0.5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0.7</v>
      </c>
      <c r="D14" s="8">
        <f>'Protocole Inventaire'!D14*$B14</f>
        <v>9.7999999999999989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1.4</v>
      </c>
      <c r="J14" s="8">
        <f>'Protocole Inventaire'!J14*$B14</f>
        <v>0</v>
      </c>
      <c r="K14" s="8">
        <f>'Protocole Inventaire'!K14*$B14</f>
        <v>1.4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1</v>
      </c>
      <c r="D15" s="8">
        <f>'Protocole Inventaire'!D15*$B15</f>
        <v>26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3.9000000000000004</v>
      </c>
      <c r="D16" s="8">
        <f>'Protocole Inventaire'!D16*$B16</f>
        <v>24.7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1.3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3.2</v>
      </c>
      <c r="D17" s="8">
        <f>'Protocole Inventaire'!D17*$B17</f>
        <v>28.8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1.6</v>
      </c>
      <c r="J17" s="8">
        <f>'Protocole Inventaire'!J17*$B17</f>
        <v>0</v>
      </c>
      <c r="K17" s="8">
        <f>'Protocole Inventaire'!K17*$B17</f>
        <v>1.6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28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7.1999999999999993</v>
      </c>
      <c r="D19" s="8">
        <f>'Protocole Inventaire'!D19*$B19</f>
        <v>31.2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4.8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11.2</v>
      </c>
      <c r="D20" s="8">
        <f>'Protocole Inventaire'!D20*$B20</f>
        <v>42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3.3</v>
      </c>
      <c r="D21" s="8">
        <f>'Protocole Inventaire'!D21*$B21</f>
        <v>29.7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60.8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4.4000000000000004</v>
      </c>
      <c r="D23" s="8">
        <f>'Protocole Inventaire'!D23*$B23</f>
        <v>4.4000000000000004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4.4000000000000004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10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40.699999999999996</v>
      </c>
      <c r="D53">
        <f t="shared" ref="D53:S53" si="0">SUM(D9:D51)</f>
        <v>306.59999999999997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21.9</v>
      </c>
      <c r="J53">
        <f t="shared" si="0"/>
        <v>0.7</v>
      </c>
      <c r="K53">
        <f t="shared" si="0"/>
        <v>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374.89999999999992</v>
      </c>
    </row>
    <row r="54" spans="1:20" x14ac:dyDescent="0.25">
      <c r="A54" t="s">
        <v>53</v>
      </c>
      <c r="B54" t="s">
        <v>30</v>
      </c>
      <c r="C54">
        <f>C53/$B$6</f>
        <v>67.833333333333329</v>
      </c>
      <c r="D54">
        <f t="shared" ref="D54:S54" si="1">D53/$B$6</f>
        <v>510.99999999999994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36.5</v>
      </c>
      <c r="J54">
        <f t="shared" si="1"/>
        <v>1.1666666666666667</v>
      </c>
      <c r="K54">
        <f t="shared" si="1"/>
        <v>8.3333333333333339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624.83333333333326</v>
      </c>
    </row>
    <row r="55" spans="1:20" x14ac:dyDescent="0.25">
      <c r="A55" t="s">
        <v>53</v>
      </c>
      <c r="B55" t="s">
        <v>50</v>
      </c>
      <c r="C55">
        <f>C54/$T54</f>
        <v>0.10856228327554016</v>
      </c>
      <c r="D55">
        <f t="shared" ref="D55:S55" si="2">D54/$T54</f>
        <v>0.81781808482261942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5.8415577487329964E-2</v>
      </c>
      <c r="J55">
        <f t="shared" si="2"/>
        <v>1.8671645772205924E-3</v>
      </c>
      <c r="K55">
        <f t="shared" si="2"/>
        <v>1.3336889837289947E-2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2025-01-17T08:15:31Z</dcterms:modified>
</cp:coreProperties>
</file>