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01 La Goule Noirmont\2012\"/>
    </mc:Choice>
  </mc:AlternateContent>
  <bookViews>
    <workbookView xWindow="0" yWindow="0" windowWidth="28800" windowHeight="123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48" i="5" l="1"/>
  <c r="J48" i="5"/>
  <c r="R48" i="5"/>
  <c r="K48" i="5"/>
  <c r="L48" i="5"/>
  <c r="N48" i="5"/>
  <c r="F48" i="5"/>
  <c r="M48" i="5"/>
  <c r="C48" i="5"/>
  <c r="O48" i="5"/>
  <c r="D48" i="5"/>
  <c r="Q48" i="5"/>
  <c r="P48" i="5"/>
  <c r="E48" i="5"/>
  <c r="G48" i="5"/>
  <c r="H48" i="5"/>
  <c r="S48" i="5"/>
  <c r="J31" i="5"/>
  <c r="K31" i="5"/>
  <c r="C31" i="5"/>
  <c r="L31" i="5"/>
  <c r="M31" i="5"/>
  <c r="O31" i="5"/>
  <c r="H31" i="5"/>
  <c r="N31" i="5"/>
  <c r="D31" i="5"/>
  <c r="P31" i="5"/>
  <c r="F31" i="5"/>
  <c r="E31" i="5"/>
  <c r="Q31" i="5"/>
  <c r="R31" i="5"/>
  <c r="G31" i="5"/>
  <c r="S31" i="5"/>
  <c r="I31" i="5"/>
  <c r="D37" i="5"/>
  <c r="P37" i="5"/>
  <c r="E37" i="5"/>
  <c r="Q37" i="5"/>
  <c r="F37" i="5"/>
  <c r="R37" i="5"/>
  <c r="G37" i="5"/>
  <c r="S37" i="5"/>
  <c r="H37" i="5"/>
  <c r="I37" i="5"/>
  <c r="J37" i="5"/>
  <c r="N37" i="5"/>
  <c r="K37" i="5"/>
  <c r="L37" i="5"/>
  <c r="M37" i="5"/>
  <c r="C37" i="5"/>
  <c r="O37" i="5"/>
  <c r="J43" i="5"/>
  <c r="K43" i="5"/>
  <c r="O43" i="5"/>
  <c r="R43" i="5"/>
  <c r="L43" i="5"/>
  <c r="M43" i="5"/>
  <c r="C43" i="5"/>
  <c r="N43" i="5"/>
  <c r="D43" i="5"/>
  <c r="P43" i="5"/>
  <c r="E43" i="5"/>
  <c r="Q43" i="5"/>
  <c r="F43" i="5"/>
  <c r="G43" i="5"/>
  <c r="S43" i="5"/>
  <c r="I43" i="5"/>
  <c r="H43" i="5"/>
  <c r="D49" i="5"/>
  <c r="P49" i="5"/>
  <c r="E49" i="5"/>
  <c r="Q49" i="5"/>
  <c r="S49" i="5"/>
  <c r="I49" i="5"/>
  <c r="F49" i="5"/>
  <c r="R49" i="5"/>
  <c r="G49" i="5"/>
  <c r="L49" i="5"/>
  <c r="H49" i="5"/>
  <c r="J49" i="5"/>
  <c r="K49" i="5"/>
  <c r="M49" i="5"/>
  <c r="C49" i="5"/>
  <c r="N49" i="5"/>
  <c r="O49" i="5"/>
  <c r="N35" i="6"/>
  <c r="C35" i="6"/>
  <c r="O35" i="6"/>
  <c r="D35" i="6"/>
  <c r="P35" i="6"/>
  <c r="E35" i="6"/>
  <c r="Q35" i="6"/>
  <c r="F35" i="6"/>
  <c r="R35" i="6"/>
  <c r="G35" i="6"/>
  <c r="S35" i="6"/>
  <c r="L35" i="6"/>
  <c r="H35" i="6"/>
  <c r="I35" i="6"/>
  <c r="J35" i="6"/>
  <c r="K35" i="6"/>
  <c r="M35" i="6"/>
  <c r="H41" i="6"/>
  <c r="I41" i="6"/>
  <c r="R41" i="6"/>
  <c r="J41" i="6"/>
  <c r="K41" i="6"/>
  <c r="L41" i="6"/>
  <c r="M41" i="6"/>
  <c r="N41" i="6"/>
  <c r="P41" i="6"/>
  <c r="F41" i="6"/>
  <c r="C41" i="6"/>
  <c r="O41" i="6"/>
  <c r="D41" i="6"/>
  <c r="E41" i="6"/>
  <c r="Q41" i="6"/>
  <c r="G41" i="6"/>
  <c r="S41" i="6"/>
  <c r="N47" i="6"/>
  <c r="C47" i="6"/>
  <c r="O47" i="6"/>
  <c r="G47" i="6"/>
  <c r="D47" i="6"/>
  <c r="P47" i="6"/>
  <c r="E47" i="6"/>
  <c r="Q47" i="6"/>
  <c r="S47" i="6"/>
  <c r="F47" i="6"/>
  <c r="R47" i="6"/>
  <c r="L47" i="6"/>
  <c r="H47" i="6"/>
  <c r="J47" i="6"/>
  <c r="I47" i="6"/>
  <c r="K47" i="6"/>
  <c r="M47" i="6"/>
  <c r="G46" i="6"/>
  <c r="S46" i="6"/>
  <c r="H46" i="6"/>
  <c r="E46" i="6"/>
  <c r="I46" i="6"/>
  <c r="J46" i="6"/>
  <c r="K46" i="6"/>
  <c r="L46" i="6"/>
  <c r="M46" i="6"/>
  <c r="N46" i="6"/>
  <c r="C46" i="6"/>
  <c r="O46" i="6"/>
  <c r="Q46" i="6"/>
  <c r="D46" i="6"/>
  <c r="P46" i="6"/>
  <c r="F46" i="6"/>
  <c r="R46" i="6"/>
  <c r="E32" i="5"/>
  <c r="Q32" i="5"/>
  <c r="F32" i="5"/>
  <c r="R32" i="5"/>
  <c r="J32" i="5"/>
  <c r="G32" i="5"/>
  <c r="S32" i="5"/>
  <c r="H32" i="5"/>
  <c r="I32" i="5"/>
  <c r="K32" i="5"/>
  <c r="M32" i="5"/>
  <c r="C32" i="5"/>
  <c r="L32" i="5"/>
  <c r="O32" i="5"/>
  <c r="N32" i="5"/>
  <c r="D32" i="5"/>
  <c r="P32" i="5"/>
  <c r="K38" i="5"/>
  <c r="L38" i="5"/>
  <c r="D38" i="5"/>
  <c r="M38" i="5"/>
  <c r="N38" i="5"/>
  <c r="P38" i="5"/>
  <c r="C38" i="5"/>
  <c r="O38" i="5"/>
  <c r="E38" i="5"/>
  <c r="Q38" i="5"/>
  <c r="G38" i="5"/>
  <c r="F38" i="5"/>
  <c r="R38" i="5"/>
  <c r="S38" i="5"/>
  <c r="I38" i="5"/>
  <c r="H38" i="5"/>
  <c r="J38" i="5"/>
  <c r="E44" i="5"/>
  <c r="Q44" i="5"/>
  <c r="F44" i="5"/>
  <c r="R44" i="5"/>
  <c r="G44" i="5"/>
  <c r="S44" i="5"/>
  <c r="H44" i="5"/>
  <c r="J44" i="5"/>
  <c r="I44" i="5"/>
  <c r="K44" i="5"/>
  <c r="M44" i="5"/>
  <c r="L44" i="5"/>
  <c r="N44" i="5"/>
  <c r="D44" i="5"/>
  <c r="C44" i="5"/>
  <c r="O44" i="5"/>
  <c r="P44" i="5"/>
  <c r="K50" i="5"/>
  <c r="L50" i="5"/>
  <c r="G50" i="5"/>
  <c r="M50" i="5"/>
  <c r="N50" i="5"/>
  <c r="P50" i="5"/>
  <c r="C50" i="5"/>
  <c r="O50" i="5"/>
  <c r="D50" i="5"/>
  <c r="E50" i="5"/>
  <c r="Q50" i="5"/>
  <c r="R50" i="5"/>
  <c r="F50" i="5"/>
  <c r="S50" i="5"/>
  <c r="H50" i="5"/>
  <c r="I50" i="5"/>
  <c r="J50" i="5"/>
  <c r="C30" i="6"/>
  <c r="O30" i="6"/>
  <c r="D30" i="6"/>
  <c r="P30" i="6"/>
  <c r="E30" i="6"/>
  <c r="Q30" i="6"/>
  <c r="F30" i="6"/>
  <c r="R30" i="6"/>
  <c r="G30" i="6"/>
  <c r="S30" i="6"/>
  <c r="H30" i="6"/>
  <c r="I30" i="6"/>
  <c r="J30" i="6"/>
  <c r="K30" i="6"/>
  <c r="M30" i="6"/>
  <c r="L30" i="6"/>
  <c r="N30" i="6"/>
  <c r="I36" i="6"/>
  <c r="J36" i="6"/>
  <c r="K36" i="6"/>
  <c r="L36" i="6"/>
  <c r="G36" i="6"/>
  <c r="M36" i="6"/>
  <c r="N36" i="6"/>
  <c r="C36" i="6"/>
  <c r="O36" i="6"/>
  <c r="E36" i="6"/>
  <c r="S36" i="6"/>
  <c r="D36" i="6"/>
  <c r="P36" i="6"/>
  <c r="Q36" i="6"/>
  <c r="F36" i="6"/>
  <c r="R36" i="6"/>
  <c r="H36" i="6"/>
  <c r="C42" i="6"/>
  <c r="O42" i="6"/>
  <c r="D42" i="6"/>
  <c r="P42" i="6"/>
  <c r="E42" i="6"/>
  <c r="Q42" i="6"/>
  <c r="F42" i="6"/>
  <c r="R42" i="6"/>
  <c r="G42" i="6"/>
  <c r="S42" i="6"/>
  <c r="H42" i="6"/>
  <c r="I42" i="6"/>
  <c r="J42" i="6"/>
  <c r="K42" i="6"/>
  <c r="M42" i="6"/>
  <c r="L42" i="6"/>
  <c r="N42" i="6"/>
  <c r="I48" i="6"/>
  <c r="J48" i="6"/>
  <c r="K48" i="6"/>
  <c r="L48" i="6"/>
  <c r="M48" i="6"/>
  <c r="N48" i="6"/>
  <c r="C48" i="6"/>
  <c r="O48" i="6"/>
  <c r="D48" i="6"/>
  <c r="Q48" i="6"/>
  <c r="S48" i="6"/>
  <c r="P48" i="6"/>
  <c r="E48" i="6"/>
  <c r="F48" i="6"/>
  <c r="R48" i="6"/>
  <c r="G48" i="6"/>
  <c r="H48" i="6"/>
  <c r="F39" i="5"/>
  <c r="R39" i="5"/>
  <c r="G39" i="5"/>
  <c r="S39" i="5"/>
  <c r="D39" i="5"/>
  <c r="H39" i="5"/>
  <c r="I39" i="5"/>
  <c r="J39" i="5"/>
  <c r="K39" i="5"/>
  <c r="L39" i="5"/>
  <c r="N39" i="5"/>
  <c r="M39" i="5"/>
  <c r="C39" i="5"/>
  <c r="O39" i="5"/>
  <c r="P39" i="5"/>
  <c r="E39" i="5"/>
  <c r="Q39" i="5"/>
  <c r="F51" i="5"/>
  <c r="R51" i="5"/>
  <c r="G51" i="5"/>
  <c r="S51" i="5"/>
  <c r="I51" i="5"/>
  <c r="K51" i="5"/>
  <c r="H51" i="5"/>
  <c r="J51" i="5"/>
  <c r="L51" i="5"/>
  <c r="M51" i="5"/>
  <c r="N51" i="5"/>
  <c r="C51" i="5"/>
  <c r="O51" i="5"/>
  <c r="Q51" i="5"/>
  <c r="D51" i="5"/>
  <c r="E51" i="5"/>
  <c r="P51" i="5"/>
  <c r="J31" i="6"/>
  <c r="K31" i="6"/>
  <c r="L31" i="6"/>
  <c r="M31" i="6"/>
  <c r="N31" i="6"/>
  <c r="C31" i="6"/>
  <c r="O31" i="6"/>
  <c r="H31" i="6"/>
  <c r="D31" i="6"/>
  <c r="P31" i="6"/>
  <c r="F31" i="6"/>
  <c r="R31" i="6"/>
  <c r="E31" i="6"/>
  <c r="Q31" i="6"/>
  <c r="G31" i="6"/>
  <c r="S31" i="6"/>
  <c r="I31" i="6"/>
  <c r="D37" i="6"/>
  <c r="P37" i="6"/>
  <c r="E37" i="6"/>
  <c r="Q37" i="6"/>
  <c r="N37" i="6"/>
  <c r="F37" i="6"/>
  <c r="R37" i="6"/>
  <c r="G37" i="6"/>
  <c r="S37" i="6"/>
  <c r="H37" i="6"/>
  <c r="I37" i="6"/>
  <c r="J37" i="6"/>
  <c r="L37" i="6"/>
  <c r="K37" i="6"/>
  <c r="M37" i="6"/>
  <c r="C37" i="6"/>
  <c r="O37" i="6"/>
  <c r="J43" i="6"/>
  <c r="K43" i="6"/>
  <c r="L43" i="6"/>
  <c r="M43" i="6"/>
  <c r="C43" i="6"/>
  <c r="N43" i="6"/>
  <c r="O43" i="6"/>
  <c r="H43" i="6"/>
  <c r="D43" i="6"/>
  <c r="P43" i="6"/>
  <c r="F43" i="6"/>
  <c r="E43" i="6"/>
  <c r="Q43" i="6"/>
  <c r="R43" i="6"/>
  <c r="G43" i="6"/>
  <c r="S43" i="6"/>
  <c r="I43" i="6"/>
  <c r="D49" i="6"/>
  <c r="P49" i="6"/>
  <c r="E49" i="6"/>
  <c r="Q49" i="6"/>
  <c r="I49" i="6"/>
  <c r="F49" i="6"/>
  <c r="R49" i="6"/>
  <c r="G49" i="6"/>
  <c r="S49" i="6"/>
  <c r="M49" i="6"/>
  <c r="N49" i="6"/>
  <c r="H49" i="6"/>
  <c r="J49" i="6"/>
  <c r="K49" i="6"/>
  <c r="L49" i="6"/>
  <c r="C49" i="6"/>
  <c r="O49" i="6"/>
  <c r="C42" i="5"/>
  <c r="O42" i="5"/>
  <c r="D42" i="5"/>
  <c r="P42" i="5"/>
  <c r="E42" i="5"/>
  <c r="Q42" i="5"/>
  <c r="F42" i="5"/>
  <c r="R42" i="5"/>
  <c r="G42" i="5"/>
  <c r="S42" i="5"/>
  <c r="H42" i="5"/>
  <c r="I42" i="5"/>
  <c r="K42" i="5"/>
  <c r="J42" i="5"/>
  <c r="L42" i="5"/>
  <c r="N42" i="5"/>
  <c r="M42" i="5"/>
  <c r="M40" i="6"/>
  <c r="N40" i="6"/>
  <c r="C40" i="6"/>
  <c r="O40" i="6"/>
  <c r="D40" i="6"/>
  <c r="P40" i="6"/>
  <c r="K40" i="6"/>
  <c r="E40" i="6"/>
  <c r="Q40" i="6"/>
  <c r="F40" i="6"/>
  <c r="R40" i="6"/>
  <c r="G40" i="6"/>
  <c r="S40" i="6"/>
  <c r="I40" i="6"/>
  <c r="H40" i="6"/>
  <c r="J40" i="6"/>
  <c r="L40" i="6"/>
  <c r="L45" i="5"/>
  <c r="M45" i="5"/>
  <c r="Q45" i="5"/>
  <c r="N45" i="5"/>
  <c r="C45" i="5"/>
  <c r="O45" i="5"/>
  <c r="D45" i="5"/>
  <c r="P45" i="5"/>
  <c r="E45" i="5"/>
  <c r="F45" i="5"/>
  <c r="R45" i="5"/>
  <c r="G45" i="5"/>
  <c r="S45" i="5"/>
  <c r="H45" i="5"/>
  <c r="I45" i="5"/>
  <c r="J45" i="5"/>
  <c r="K45" i="5"/>
  <c r="I36" i="5"/>
  <c r="J36" i="5"/>
  <c r="K36" i="5"/>
  <c r="L36" i="5"/>
  <c r="N36" i="5"/>
  <c r="S36" i="5"/>
  <c r="M36" i="5"/>
  <c r="C36" i="5"/>
  <c r="O36" i="5"/>
  <c r="Q36" i="5"/>
  <c r="D36" i="5"/>
  <c r="P36" i="5"/>
  <c r="E36" i="5"/>
  <c r="G36" i="5"/>
  <c r="F36" i="5"/>
  <c r="R36" i="5"/>
  <c r="H36" i="5"/>
  <c r="G34" i="6"/>
  <c r="S34" i="6"/>
  <c r="H34" i="6"/>
  <c r="I34" i="6"/>
  <c r="J34" i="6"/>
  <c r="K34" i="6"/>
  <c r="L34" i="6"/>
  <c r="M34" i="6"/>
  <c r="O34" i="6"/>
  <c r="N34" i="6"/>
  <c r="C34" i="6"/>
  <c r="Q34" i="6"/>
  <c r="D34" i="6"/>
  <c r="P34" i="6"/>
  <c r="E34" i="6"/>
  <c r="F34" i="6"/>
  <c r="R34" i="6"/>
  <c r="L33" i="5"/>
  <c r="M33" i="5"/>
  <c r="Q33" i="5"/>
  <c r="N33" i="5"/>
  <c r="C33" i="5"/>
  <c r="O33" i="5"/>
  <c r="E33" i="5"/>
  <c r="D33" i="5"/>
  <c r="P33" i="5"/>
  <c r="F33" i="5"/>
  <c r="R33" i="5"/>
  <c r="G33" i="5"/>
  <c r="S33" i="5"/>
  <c r="H33" i="5"/>
  <c r="I33" i="5"/>
  <c r="J33" i="5"/>
  <c r="K33" i="5"/>
  <c r="G34" i="5"/>
  <c r="S34" i="5"/>
  <c r="H34" i="5"/>
  <c r="I34" i="5"/>
  <c r="J34" i="5"/>
  <c r="E34" i="5"/>
  <c r="K34" i="5"/>
  <c r="L34" i="5"/>
  <c r="M34" i="5"/>
  <c r="C34" i="5"/>
  <c r="Q34" i="5"/>
  <c r="N34" i="5"/>
  <c r="O34" i="5"/>
  <c r="D34" i="5"/>
  <c r="P34" i="5"/>
  <c r="F34" i="5"/>
  <c r="R34" i="5"/>
  <c r="M40" i="5"/>
  <c r="N40" i="5"/>
  <c r="F40" i="5"/>
  <c r="C40" i="5"/>
  <c r="O40" i="5"/>
  <c r="D40" i="5"/>
  <c r="P40" i="5"/>
  <c r="R40" i="5"/>
  <c r="E40" i="5"/>
  <c r="Q40" i="5"/>
  <c r="G40" i="5"/>
  <c r="S40" i="5"/>
  <c r="K40" i="5"/>
  <c r="H40" i="5"/>
  <c r="I40" i="5"/>
  <c r="J40" i="5"/>
  <c r="L40" i="5"/>
  <c r="G46" i="5"/>
  <c r="S46" i="5"/>
  <c r="H46" i="5"/>
  <c r="I46" i="5"/>
  <c r="J46" i="5"/>
  <c r="L46" i="5"/>
  <c r="C46" i="5"/>
  <c r="K46" i="5"/>
  <c r="M46" i="5"/>
  <c r="N46" i="5"/>
  <c r="O46" i="5"/>
  <c r="D46" i="5"/>
  <c r="P46" i="5"/>
  <c r="F46" i="5"/>
  <c r="E46" i="5"/>
  <c r="Q46" i="5"/>
  <c r="R46" i="5"/>
  <c r="E32" i="6"/>
  <c r="Q32" i="6"/>
  <c r="F32" i="6"/>
  <c r="R32" i="6"/>
  <c r="G32" i="6"/>
  <c r="S32" i="6"/>
  <c r="H32" i="6"/>
  <c r="O32" i="6"/>
  <c r="I32" i="6"/>
  <c r="J32" i="6"/>
  <c r="K32" i="6"/>
  <c r="C32" i="6"/>
  <c r="L32" i="6"/>
  <c r="M32" i="6"/>
  <c r="N32" i="6"/>
  <c r="D32" i="6"/>
  <c r="P32" i="6"/>
  <c r="K38" i="6"/>
  <c r="L38" i="6"/>
  <c r="M38" i="6"/>
  <c r="N38" i="6"/>
  <c r="C38" i="6"/>
  <c r="O38" i="6"/>
  <c r="D38" i="6"/>
  <c r="P38" i="6"/>
  <c r="E38" i="6"/>
  <c r="Q38" i="6"/>
  <c r="S38" i="6"/>
  <c r="F38" i="6"/>
  <c r="R38" i="6"/>
  <c r="G38" i="6"/>
  <c r="I38" i="6"/>
  <c r="H38" i="6"/>
  <c r="J38" i="6"/>
  <c r="E44" i="6"/>
  <c r="Q44" i="6"/>
  <c r="F44" i="6"/>
  <c r="R44" i="6"/>
  <c r="J44" i="6"/>
  <c r="G44" i="6"/>
  <c r="S44" i="6"/>
  <c r="H44" i="6"/>
  <c r="I44" i="6"/>
  <c r="K44" i="6"/>
  <c r="M44" i="6"/>
  <c r="O44" i="6"/>
  <c r="L44" i="6"/>
  <c r="N44" i="6"/>
  <c r="C44" i="6"/>
  <c r="D44" i="6"/>
  <c r="P44" i="6"/>
  <c r="K50" i="6"/>
  <c r="L50" i="6"/>
  <c r="I50" i="6"/>
  <c r="M50" i="6"/>
  <c r="N50" i="6"/>
  <c r="D50" i="6"/>
  <c r="C50" i="6"/>
  <c r="O50" i="6"/>
  <c r="P50" i="6"/>
  <c r="E50" i="6"/>
  <c r="Q50" i="6"/>
  <c r="R50" i="6"/>
  <c r="G50" i="6"/>
  <c r="F50" i="6"/>
  <c r="S50" i="6"/>
  <c r="H50" i="6"/>
  <c r="J50" i="6"/>
  <c r="C30" i="5"/>
  <c r="O30" i="5"/>
  <c r="D30" i="5"/>
  <c r="P30" i="5"/>
  <c r="M30" i="5"/>
  <c r="E30" i="5"/>
  <c r="Q30" i="5"/>
  <c r="F30" i="5"/>
  <c r="R30" i="5"/>
  <c r="G30" i="5"/>
  <c r="S30" i="5"/>
  <c r="H30" i="5"/>
  <c r="I30" i="5"/>
  <c r="J30" i="5"/>
  <c r="K30" i="5"/>
  <c r="L30" i="5"/>
  <c r="N30" i="5"/>
  <c r="N35" i="5"/>
  <c r="C35" i="5"/>
  <c r="O35" i="5"/>
  <c r="S35" i="5"/>
  <c r="L35" i="5"/>
  <c r="D35" i="5"/>
  <c r="P35" i="5"/>
  <c r="E35" i="5"/>
  <c r="Q35" i="5"/>
  <c r="G35" i="5"/>
  <c r="F35" i="5"/>
  <c r="R35" i="5"/>
  <c r="H35" i="5"/>
  <c r="J35" i="5"/>
  <c r="I35" i="5"/>
  <c r="K35" i="5"/>
  <c r="M35" i="5"/>
  <c r="H41" i="5"/>
  <c r="I41" i="5"/>
  <c r="M41" i="5"/>
  <c r="J41" i="5"/>
  <c r="K41" i="5"/>
  <c r="P41" i="5"/>
  <c r="F41" i="5"/>
  <c r="L41" i="5"/>
  <c r="N41" i="5"/>
  <c r="D41" i="5"/>
  <c r="C41" i="5"/>
  <c r="O41" i="5"/>
  <c r="R41" i="5"/>
  <c r="E41" i="5"/>
  <c r="Q41" i="5"/>
  <c r="G41" i="5"/>
  <c r="S41" i="5"/>
  <c r="N47" i="5"/>
  <c r="C47" i="5"/>
  <c r="O47" i="5"/>
  <c r="G47" i="5"/>
  <c r="J47" i="5"/>
  <c r="D47" i="5"/>
  <c r="P47" i="5"/>
  <c r="E47" i="5"/>
  <c r="Q47" i="5"/>
  <c r="F47" i="5"/>
  <c r="R47" i="5"/>
  <c r="S47" i="5"/>
  <c r="H47" i="5"/>
  <c r="I47" i="5"/>
  <c r="K47" i="5"/>
  <c r="M47" i="5"/>
  <c r="L47" i="5"/>
  <c r="L33" i="6"/>
  <c r="M33" i="6"/>
  <c r="J33" i="6"/>
  <c r="N33" i="6"/>
  <c r="C33" i="6"/>
  <c r="O33" i="6"/>
  <c r="D33" i="6"/>
  <c r="P33" i="6"/>
  <c r="E33" i="6"/>
  <c r="Q33" i="6"/>
  <c r="F33" i="6"/>
  <c r="R33" i="6"/>
  <c r="H33" i="6"/>
  <c r="G33" i="6"/>
  <c r="S33" i="6"/>
  <c r="I33" i="6"/>
  <c r="K33" i="6"/>
  <c r="F39" i="6"/>
  <c r="R39" i="6"/>
  <c r="G39" i="6"/>
  <c r="S39" i="6"/>
  <c r="H39" i="6"/>
  <c r="I39" i="6"/>
  <c r="J39" i="6"/>
  <c r="K39" i="6"/>
  <c r="D39" i="6"/>
  <c r="L39" i="6"/>
  <c r="M39" i="6"/>
  <c r="N39" i="6"/>
  <c r="C39" i="6"/>
  <c r="O39" i="6"/>
  <c r="P39" i="6"/>
  <c r="E39" i="6"/>
  <c r="Q39" i="6"/>
  <c r="L45" i="6"/>
  <c r="M45" i="6"/>
  <c r="N45" i="6"/>
  <c r="C45" i="6"/>
  <c r="O45" i="6"/>
  <c r="Q45" i="6"/>
  <c r="J45" i="6"/>
  <c r="D45" i="6"/>
  <c r="P45" i="6"/>
  <c r="E45" i="6"/>
  <c r="F45" i="6"/>
  <c r="R45" i="6"/>
  <c r="G45" i="6"/>
  <c r="S45" i="6"/>
  <c r="H45" i="6"/>
  <c r="I45" i="6"/>
  <c r="K45" i="6"/>
  <c r="F51" i="6"/>
  <c r="R51" i="6"/>
  <c r="G51" i="6"/>
  <c r="S51" i="6"/>
  <c r="K51" i="6"/>
  <c r="C51" i="6"/>
  <c r="H51" i="6"/>
  <c r="I51" i="6"/>
  <c r="O51" i="6"/>
  <c r="J51" i="6"/>
  <c r="P51" i="6"/>
  <c r="L51" i="6"/>
  <c r="M51" i="6"/>
  <c r="N51" i="6"/>
  <c r="D51" i="6"/>
  <c r="Q51" i="6"/>
  <c r="E5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<sst xmlns="http://schemas.openxmlformats.org/spreadsheetml/2006/main" count="155" uniqueCount="56">
  <si>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</si>
  <si>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</si>
  <si>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</si>
  <si>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</si>
  <si>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</si>
  <si>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</si>
  <si>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</si>
  <si>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</si>
  <si>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</si>
  <si>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</si>
  <si>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</si>
  <si>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</si>
  <si>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</si>
  <si>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</si>
  <si>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</si>
  <si>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</si>
  <si>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</si>
  <si>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</si>
  <si>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</si>
  <si>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</si>
  <si>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</si>
  <si>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</si>
  <si>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</si>
  <si>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</si>
  <si>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</si>
  <si>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</si>
  <si>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</si>
  <si>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</si>
  <si>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</si>
  <si>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</si>
  <si>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</si>
  <si>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</si>
  <si>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</si>
  <si>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</si>
  <si>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</si>
  <si>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</si>
  <si>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</si>
  <si>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</si>
  <si>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</si>
  <si>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</si>
  <si>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</si>
  <si>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</si>
  <si>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</si>
  <si>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</si>
  <si>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</si>
  <si>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</si>
  <si>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</si>
  <si>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</si>
  <si>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</si>
  <si>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</si>
  <si>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</si>
  <si>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</si>
  <si>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</si>
  <si>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</si>
  <si>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 1 La Goule, Noirmont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</si>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</sst>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C43" sqref="C43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40982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0.81830000000000003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8">
        <v>10</v>
      </c>
      <c r="B9" s="8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7"/>
      <c r="D11" s="7">
        <v>4</v>
      </c>
      <c r="E11" s="7"/>
      <c r="F11" s="7"/>
      <c r="G11" s="7"/>
      <c r="H11" s="7"/>
      <c r="I11" s="7">
        <v>9</v>
      </c>
      <c r="J11" s="7">
        <v>5</v>
      </c>
      <c r="K11" s="7">
        <v>7</v>
      </c>
      <c r="L11" s="7"/>
      <c r="M11" s="7">
        <v>3</v>
      </c>
      <c r="N11" s="7">
        <v>1</v>
      </c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>
        <v>9</v>
      </c>
      <c r="E12" s="8"/>
      <c r="F12" s="8"/>
      <c r="G12" s="8"/>
      <c r="H12" s="8"/>
      <c r="I12" s="8">
        <v>24</v>
      </c>
      <c r="J12" s="8">
        <v>6</v>
      </c>
      <c r="K12" s="8">
        <v>2</v>
      </c>
      <c r="L12" s="8"/>
      <c r="M12" s="8">
        <v>4</v>
      </c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/>
      <c r="D13" s="8">
        <v>13</v>
      </c>
      <c r="E13" s="8"/>
      <c r="F13" s="8"/>
      <c r="G13" s="8"/>
      <c r="H13" s="8"/>
      <c r="I13" s="8">
        <v>15</v>
      </c>
      <c r="J13" s="8">
        <v>1</v>
      </c>
      <c r="K13" s="8">
        <v>4</v>
      </c>
      <c r="L13" s="8"/>
      <c r="M13" s="8"/>
      <c r="N13" s="8">
        <v>1</v>
      </c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/>
      <c r="D14" s="8">
        <v>12</v>
      </c>
      <c r="E14" s="8"/>
      <c r="F14" s="8"/>
      <c r="G14" s="8"/>
      <c r="H14" s="8"/>
      <c r="I14" s="8">
        <v>21</v>
      </c>
      <c r="J14" s="8">
        <v>2</v>
      </c>
      <c r="K14" s="8">
        <v>5</v>
      </c>
      <c r="L14" s="8"/>
      <c r="M14" s="8"/>
      <c r="N14" s="8">
        <v>1</v>
      </c>
      <c r="O14" s="8"/>
      <c r="P14" s="8"/>
      <c r="Q14" s="8"/>
      <c r="R14" s="8"/>
      <c r="S14" s="8"/>
    </row>
    <row r="15" spans="1:19" x14ac:dyDescent="0.25">
      <c r="A15" s="8">
        <v>34</v>
      </c>
      <c r="B15" s="8">
        <v>1</v>
      </c>
      <c r="C15" s="8">
        <v>3</v>
      </c>
      <c r="D15" s="8">
        <v>7</v>
      </c>
      <c r="E15" s="8"/>
      <c r="F15" s="8"/>
      <c r="G15" s="8"/>
      <c r="H15" s="8"/>
      <c r="I15" s="8">
        <v>22</v>
      </c>
      <c r="J15" s="8">
        <v>1</v>
      </c>
      <c r="K15" s="8">
        <v>8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1.3</v>
      </c>
      <c r="C16" s="8">
        <v>3</v>
      </c>
      <c r="D16" s="8">
        <v>4</v>
      </c>
      <c r="E16" s="8"/>
      <c r="F16" s="8"/>
      <c r="G16" s="8"/>
      <c r="H16" s="8"/>
      <c r="I16" s="8">
        <v>21</v>
      </c>
      <c r="J16" s="8">
        <v>1</v>
      </c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1.6</v>
      </c>
      <c r="C17" s="8">
        <v>2</v>
      </c>
      <c r="D17" s="8">
        <v>4</v>
      </c>
      <c r="E17" s="8"/>
      <c r="F17" s="8"/>
      <c r="G17" s="8"/>
      <c r="H17" s="8"/>
      <c r="I17" s="8">
        <v>9</v>
      </c>
      <c r="J17" s="8">
        <v>2</v>
      </c>
      <c r="K17" s="8">
        <v>4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2</v>
      </c>
      <c r="C18" s="8">
        <v>3</v>
      </c>
      <c r="D18" s="8"/>
      <c r="E18" s="8"/>
      <c r="F18" s="8"/>
      <c r="G18" s="8"/>
      <c r="H18" s="8"/>
      <c r="I18" s="8">
        <v>5</v>
      </c>
      <c r="J18" s="8"/>
      <c r="K18" s="8">
        <v>2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2.4</v>
      </c>
      <c r="C19" s="8">
        <v>4</v>
      </c>
      <c r="D19" s="8">
        <v>2</v>
      </c>
      <c r="E19" s="8"/>
      <c r="F19" s="8"/>
      <c r="G19" s="8"/>
      <c r="H19" s="8"/>
      <c r="I19" s="8">
        <v>7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2.8</v>
      </c>
      <c r="C20" s="8">
        <v>1</v>
      </c>
      <c r="D20" s="8">
        <v>2</v>
      </c>
      <c r="E20" s="8"/>
      <c r="F20" s="8"/>
      <c r="G20" s="8"/>
      <c r="H20" s="8"/>
      <c r="I20" s="8">
        <v>7</v>
      </c>
      <c r="J20" s="8"/>
      <c r="K20" s="8"/>
      <c r="L20" s="8"/>
      <c r="M20" s="8">
        <v>1</v>
      </c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3.3</v>
      </c>
      <c r="C21" s="8">
        <v>2</v>
      </c>
      <c r="D21" s="8"/>
      <c r="E21" s="8"/>
      <c r="F21" s="8"/>
      <c r="G21" s="8"/>
      <c r="H21" s="8"/>
      <c r="I21" s="8">
        <v>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1</v>
      </c>
      <c r="D22" s="8"/>
      <c r="E22" s="8"/>
      <c r="F22" s="8"/>
      <c r="G22" s="8"/>
      <c r="H22" s="8"/>
      <c r="I22" s="8">
        <v>3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4.4000000000000004</v>
      </c>
      <c r="C23" s="8">
        <v>2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5</v>
      </c>
      <c r="C24" s="8"/>
      <c r="D24" s="8">
        <v>1</v>
      </c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5.7</v>
      </c>
      <c r="C25" s="8">
        <v>1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22</v>
      </c>
      <c r="D54" s="12">
        <f>SUM(D9:D51)</f>
        <v>61</v>
      </c>
      <c r="E54" s="12">
        <f>SUM(E9:E51)</f>
        <v>0</v>
      </c>
      <c r="F54" s="12">
        <f>SUM(F9:F51)</f>
        <v>0</v>
      </c>
      <c r="G54" s="12">
        <f>SUM(G9:G51)</f>
        <v>0</v>
      </c>
      <c r="H54" s="12">
        <f>SUM(H9:H51)</f>
        <v>0</v>
      </c>
      <c r="I54" s="12">
        <f>SUM(I9:I51)</f>
        <v>147</v>
      </c>
      <c r="J54" s="12">
        <f>SUM(J9:J51)</f>
        <v>18</v>
      </c>
      <c r="K54" s="12">
        <f>SUM(K9:K51)</f>
        <v>34</v>
      </c>
      <c r="L54" s="12">
        <f>SUM(L9:L51)</f>
        <v>0</v>
      </c>
      <c r="M54" s="12">
        <f>SUM(M9:M51)</f>
        <v>8</v>
      </c>
      <c r="N54" s="12">
        <f>SUM(N9:N51)</f>
        <v>3</v>
      </c>
      <c r="O54" s="12">
        <f>SUM(O9:O51)</f>
        <v>0</v>
      </c>
      <c r="P54" s="12">
        <f t="shared" ref="P54:Q54" si="0">SUM(P9:P51)</f>
        <v>0</v>
      </c>
      <c r="Q54" s="12">
        <f t="shared" si="0"/>
        <v>0</v>
      </c>
      <c r="R54" s="12">
        <f t="shared" ref="R54:S54" si="1">SUM(R9:R51)</f>
        <v>0</v>
      </c>
      <c r="S54" s="12">
        <f t="shared" si="1"/>
        <v>0</v>
      </c>
      <c r="T54" s="13">
        <f>SUM(C54:S54)</f>
        <v>293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26.9</v>
      </c>
      <c r="D55" s="20">
        <f t="shared" ref="D55:S55" si="2">ROUND(D54/$B$6, 1)</f>
        <v>74.5</v>
      </c>
      <c r="E55" s="20">
        <f t="shared" si="2"/>
        <v>0</v>
      </c>
      <c r="F55" s="20">
        <f t="shared" si="2"/>
        <v>0</v>
      </c>
      <c r="G55" s="20">
        <f t="shared" ref="G55" si="3">ROUND(G54/$B$6, 1)</f>
        <v>0</v>
      </c>
      <c r="H55" s="20">
        <f t="shared" si="2"/>
        <v>0</v>
      </c>
      <c r="I55" s="20">
        <f t="shared" si="2"/>
        <v>179.6</v>
      </c>
      <c r="J55" s="20">
        <f t="shared" si="2"/>
        <v>22</v>
      </c>
      <c r="K55" s="20">
        <f t="shared" si="2"/>
        <v>41.5</v>
      </c>
      <c r="L55" s="20">
        <f t="shared" si="2"/>
        <v>0</v>
      </c>
      <c r="M55" s="20">
        <f t="shared" si="2"/>
        <v>9.8000000000000007</v>
      </c>
      <c r="N55" s="20">
        <f t="shared" si="2"/>
        <v>3.7</v>
      </c>
      <c r="O55" s="20">
        <f t="shared" si="2"/>
        <v>0</v>
      </c>
      <c r="P55" s="20">
        <f t="shared" ref="P55:Q55" si="4">ROUND(P54/$B$6, 1)</f>
        <v>0</v>
      </c>
      <c r="Q55" s="20">
        <f t="shared" si="4"/>
        <v>0</v>
      </c>
      <c r="R55" s="20">
        <f t="shared" si="2"/>
        <v>0</v>
      </c>
      <c r="S55" s="20">
        <f t="shared" si="2"/>
        <v>0</v>
      </c>
      <c r="T55" s="21">
        <f>ROUND(SUM(C55:S55),0)</f>
        <v>358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4.3499999999999996</v>
      </c>
      <c r="D56" s="22">
        <f>ROUND('Calcul surface terriere'!D53, 2)</f>
        <v>6.11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14.94</v>
      </c>
      <c r="J56" s="22">
        <f>ROUND('Calcul surface terriere'!J53, 2)</f>
        <v>1.03</v>
      </c>
      <c r="K56" s="22">
        <f>ROUND('Calcul surface terriere'!K53, 2)</f>
        <v>2.66</v>
      </c>
      <c r="L56" s="22">
        <f>ROUND('Calcul surface terriere'!L53, 2)</f>
        <v>0</v>
      </c>
      <c r="M56" s="22">
        <f>ROUND('Calcul surface terriere'!M53, 2)</f>
        <v>0.46</v>
      </c>
      <c r="N56" s="22">
        <f>ROUND('Calcul surface terriere'!N53, 2)</f>
        <v>0.15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29.7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5.31</v>
      </c>
      <c r="D57" s="22">
        <f>ROUND('Calcul surface terriere'!D54, 2)</f>
        <v>7.47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18.260000000000002</v>
      </c>
      <c r="J57" s="22">
        <f>ROUND('Calcul surface terriere'!J54, 2)</f>
        <v>1.26</v>
      </c>
      <c r="K57" s="22">
        <f>ROUND('Calcul surface terriere'!K54, 2)</f>
        <v>3.25</v>
      </c>
      <c r="L57" s="22">
        <f>ROUND('Calcul surface terriere'!L54, 2)</f>
        <v>0</v>
      </c>
      <c r="M57" s="22">
        <f>ROUND('Calcul surface terriere'!M54, 2)</f>
        <v>0.56000000000000005</v>
      </c>
      <c r="N57" s="22">
        <f>ROUND('Calcul surface terriere'!N54, 2)</f>
        <v>0.18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36.299999999999997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15</v>
      </c>
      <c r="D58" s="24">
        <f>ROUND(100 * 'Calcul surface terriere'!D55,0)</f>
        <v>21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50</v>
      </c>
      <c r="J58" s="24">
        <f>ROUND(100 * 'Calcul surface terriere'!J55,0)</f>
        <v>3</v>
      </c>
      <c r="K58" s="24">
        <f>ROUND(100 * 'Calcul surface terriere'!K55,0)</f>
        <v>9</v>
      </c>
      <c r="L58" s="24">
        <f>ROUND(100 * 'Calcul surface terriere'!L55,0)</f>
        <v>0</v>
      </c>
      <c r="M58" s="24">
        <f>ROUND(100 * 'Calcul surface terriere'!M55,0)</f>
        <v>2</v>
      </c>
      <c r="N58" s="24">
        <f>ROUND(100 * 'Calcul surface terriere'!N55,0)</f>
        <v>1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53.4</v>
      </c>
      <c r="D59" s="26">
        <f>ROUND('Calcul volume sur pied'!D53, 1)</f>
        <v>68.900000000000006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167.6</v>
      </c>
      <c r="J59" s="26">
        <f>ROUND('Calcul volume sur pied'!J53, 1)</f>
        <v>10.199999999999999</v>
      </c>
      <c r="K59" s="26">
        <f>ROUND('Calcul volume sur pied'!K53, 1)</f>
        <v>28.5</v>
      </c>
      <c r="L59" s="26">
        <f>ROUND('Calcul volume sur pied'!L53, 1)</f>
        <v>0</v>
      </c>
      <c r="M59" s="26">
        <f>ROUND('Calcul volume sur pied'!M53, 1)</f>
        <v>4.5999999999999996</v>
      </c>
      <c r="N59" s="26">
        <f>ROUND('Calcul volume sur pied'!N53, 1)</f>
        <v>1.4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335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65.3</v>
      </c>
      <c r="D60" s="26">
        <f>ROUND('Calcul volume sur pied'!D54, 1)</f>
        <v>84.2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204.8</v>
      </c>
      <c r="J60" s="26">
        <f>ROUND('Calcul volume sur pied'!J54, 1)</f>
        <v>12.5</v>
      </c>
      <c r="K60" s="26">
        <f>ROUND('Calcul volume sur pied'!K54, 1)</f>
        <v>34.799999999999997</v>
      </c>
      <c r="L60" s="26">
        <f>ROUND('Calcul volume sur pied'!L54, 1)</f>
        <v>0</v>
      </c>
      <c r="M60" s="26">
        <f>ROUND('Calcul volume sur pied'!M54, 1)</f>
        <v>5.6</v>
      </c>
      <c r="N60" s="26">
        <f>ROUND('Calcul volume sur pied'!N54, 1)</f>
        <v>1.7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409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16</v>
      </c>
      <c r="D61" s="24">
        <f>ROUND(100 * 'Calcul volume sur pied'!D55, 0)</f>
        <v>21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50</v>
      </c>
      <c r="J61" s="24">
        <f>ROUND(100 * 'Calcul volume sur pied'!J55, 0)</f>
        <v>3</v>
      </c>
      <c r="K61" s="24">
        <f>ROUND(100 * 'Calcul volume sur pied'!K55, 0)</f>
        <v>9</v>
      </c>
      <c r="L61" s="24">
        <f>ROUND(100 * 'Calcul volume sur pied'!L55, 0)</f>
        <v>0</v>
      </c>
      <c r="M61" s="24">
        <f>ROUND(100 * 'Calcul volume sur pied'!M55, 0)</f>
        <v>1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0.81830000000000003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4.8881828180373947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10.998411340584138</v>
      </c>
      <c r="J11" s="8">
        <f>'Protocole Inventaire'!J11/$B$6</f>
        <v>6.110228522546743</v>
      </c>
      <c r="K11" s="8">
        <f>'Protocole Inventaire'!K11/$B$6</f>
        <v>8.5543199315654395</v>
      </c>
      <c r="L11" s="8">
        <f>'Protocole Inventaire'!L11/$B$6</f>
        <v>0</v>
      </c>
      <c r="M11" s="8">
        <f>'Protocole Inventaire'!M11/$B$6</f>
        <v>3.6661371135280456</v>
      </c>
      <c r="N11" s="8">
        <f>'Protocole Inventaire'!N11/$B$6</f>
        <v>1.2220457045093487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10.998411340584138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29.329096908224365</v>
      </c>
      <c r="J12" s="8">
        <f>'Protocole Inventaire'!J12/$B$6</f>
        <v>7.3322742270560912</v>
      </c>
      <c r="K12" s="8">
        <f>'Protocole Inventaire'!K12/$B$6</f>
        <v>2.4440914090186974</v>
      </c>
      <c r="L12" s="8">
        <f>'Protocole Inventaire'!L12/$B$6</f>
        <v>0</v>
      </c>
      <c r="M12" s="8">
        <f>'Protocole Inventaire'!M12/$B$6</f>
        <v>4.8881828180373947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15.886594158621532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18.330685567640231</v>
      </c>
      <c r="J13" s="8">
        <f>'Protocole Inventaire'!J13/$B$6</f>
        <v>1.2220457045093487</v>
      </c>
      <c r="K13" s="8">
        <f>'Protocole Inventaire'!K13/$B$6</f>
        <v>4.8881828180373947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1.2220457045093487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14.664548454112182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25.66295979469632</v>
      </c>
      <c r="J14" s="8">
        <f>'Protocole Inventaire'!J14/$B$6</f>
        <v>2.4440914090186974</v>
      </c>
      <c r="K14" s="8">
        <f>'Protocole Inventaire'!K14/$B$6</f>
        <v>6.110228522546743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1.2220457045093487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3.6661371135280456</v>
      </c>
      <c r="D15" s="8">
        <f>'Protocole Inventaire'!D15/$B$6</f>
        <v>8.5543199315654395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26.885005499205668</v>
      </c>
      <c r="J15" s="8">
        <f>'Protocole Inventaire'!J15/$B$6</f>
        <v>1.2220457045093487</v>
      </c>
      <c r="K15" s="8">
        <f>'Protocole Inventaire'!K15/$B$6</f>
        <v>9.7763656360747895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3.6661371135280456</v>
      </c>
      <c r="D16" s="8">
        <f>'Protocole Inventaire'!D16/$B$6</f>
        <v>4.8881828180373947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25.66295979469632</v>
      </c>
      <c r="J16" s="8">
        <f>'Protocole Inventaire'!J16/$B$6</f>
        <v>1.2220457045093487</v>
      </c>
      <c r="K16" s="8">
        <f>'Protocole Inventaire'!K16/$B$6</f>
        <v>2.4440914090186974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2.4440914090186974</v>
      </c>
      <c r="D17" s="8">
        <f>'Protocole Inventaire'!D17/$B$6</f>
        <v>4.8881828180373947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10.998411340584138</v>
      </c>
      <c r="J17" s="8">
        <f>'Protocole Inventaire'!J17/$B$6</f>
        <v>2.4440914090186974</v>
      </c>
      <c r="K17" s="8">
        <f>'Protocole Inventaire'!K17/$B$6</f>
        <v>4.8881828180373947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3.6661371135280456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6.110228522546743</v>
      </c>
      <c r="J18" s="8">
        <f>'Protocole Inventaire'!J18/$B$6</f>
        <v>0</v>
      </c>
      <c r="K18" s="8">
        <f>'Protocole Inventaire'!K18/$B$6</f>
        <v>2.4440914090186974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4.8881828180373947</v>
      </c>
      <c r="D19" s="8">
        <f>'Protocole Inventaire'!D19/$B$6</f>
        <v>2.4440914090186974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8.5543199315654395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1.2220457045093487</v>
      </c>
      <c r="D20" s="8">
        <f>'Protocole Inventaire'!D20/$B$6</f>
        <v>2.4440914090186974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8.5543199315654395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1.2220457045093487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2.4440914090186974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3.6661371135280456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1.2220457045093487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3.6661371135280456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2.4440914090186974</v>
      </c>
      <c r="D23" s="8">
        <f>'Protocole Inventaire'!D23/$B$6</f>
        <v>1.2220457045093487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1.2220457045093487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1.2220457045093487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1.2220457045093487</v>
      </c>
      <c r="D25" s="8">
        <f>'Protocole Inventaire'!D25/$B$6</f>
        <v>1.2220457045093487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1.2220457045093487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0.81830000000000003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0.10178760197630929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0.22902210444669591</v>
      </c>
      <c r="J11" s="8">
        <f>'Protocole Inventaire'!J11*($A11/200)^2*PI()</f>
        <v>0.12723450247038659</v>
      </c>
      <c r="K11" s="8">
        <f>'Protocole Inventaire'!K11*($A11/200)^2*PI()</f>
        <v>0.17812830345854128</v>
      </c>
      <c r="L11" s="8">
        <f>'Protocole Inventaire'!L11*($A11/200)^2*PI()</f>
        <v>0</v>
      </c>
      <c r="M11" s="8">
        <f>'Protocole Inventaire'!M11*($A11/200)^2*PI()</f>
        <v>7.6340701482231973E-2</v>
      </c>
      <c r="N11" s="8">
        <f>'Protocole Inventaire'!N11*($A11/200)^2*PI()</f>
        <v>2.5446900494077322E-2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0.34211943997592847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0.91231850660247593</v>
      </c>
      <c r="J12" s="8">
        <f>'Protocole Inventaire'!J12*($A12/200)^2*PI()</f>
        <v>0.22807962665061898</v>
      </c>
      <c r="K12" s="8">
        <f>'Protocole Inventaire'!K12*($A12/200)^2*PI()</f>
        <v>7.6026542216872994E-2</v>
      </c>
      <c r="L12" s="8">
        <f>'Protocole Inventaire'!L12*($A12/200)^2*PI()</f>
        <v>0</v>
      </c>
      <c r="M12" s="8">
        <f>'Protocole Inventaire'!M12*($A12/200)^2*PI()</f>
        <v>0.15205308443374599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0.69020790599367765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0.79639373768501254</v>
      </c>
      <c r="J13" s="8">
        <f>'Protocole Inventaire'!J13*($A13/200)^2*PI()</f>
        <v>5.3092915845667513E-2</v>
      </c>
      <c r="K13" s="8">
        <f>'Protocole Inventaire'!K13*($A13/200)^2*PI()</f>
        <v>0.21237166338267005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5.3092915845667513E-2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0.84823001646924423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1.4844025288211771</v>
      </c>
      <c r="J14" s="8">
        <f>'Protocole Inventaire'!J14*($A14/200)^2*PI()</f>
        <v>0.1413716694115407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7.0685834705770348E-2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0.27237608306623512</v>
      </c>
      <c r="D15" s="8">
        <f>'Protocole Inventaire'!D15*($A15/200)^2*PI()</f>
        <v>0.6355441938212153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1.9974246091523908</v>
      </c>
      <c r="J15" s="8">
        <f>'Protocole Inventaire'!J15*($A15/200)^2*PI()</f>
        <v>9.0792027688745044E-2</v>
      </c>
      <c r="K15" s="8">
        <f>'Protocole Inventaire'!K15*($A15/200)^2*PI()</f>
        <v>0.72633622150996036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0.34023448438377463</v>
      </c>
      <c r="D16" s="8">
        <f>'Protocole Inventaire'!D16*($A16/200)^2*PI()</f>
        <v>0.45364597917836613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2.381641390686422</v>
      </c>
      <c r="J16" s="8">
        <f>'Protocole Inventaire'!J16*($A16/200)^2*PI()</f>
        <v>0.11341149479459153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0.27708847204661974</v>
      </c>
      <c r="D17" s="8">
        <f>'Protocole Inventaire'!D17*($A17/200)^2*PI()</f>
        <v>0.55417694409323948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1.2468981242097887</v>
      </c>
      <c r="J17" s="8">
        <f>'Protocole Inventaire'!J17*($A17/200)^2*PI()</f>
        <v>0.27708847204661974</v>
      </c>
      <c r="K17" s="8">
        <f>'Protocole Inventaire'!K17*($A17/200)^2*PI()</f>
        <v>0.55417694409323948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0.4985707541247002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0.83095125687450033</v>
      </c>
      <c r="J18" s="8">
        <f>'Protocole Inventaire'!J18*($A18/200)^2*PI()</f>
        <v>0</v>
      </c>
      <c r="K18" s="8">
        <f>'Protocole Inventaire'!K18*($A18/200)^2*PI()</f>
        <v>0.33238050274980013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0.78539816339744828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1.3744467859455345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0.22902210444669593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1.6031547311268717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0.22902210444669593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0.52841588433380315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0.79262382650070473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0.90572116202993735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0.68423887995185706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0.43008403427644265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4.347335914037556</v>
      </c>
      <c r="D53">
        <f t="shared" ref="D53:S53" si="0">SUM(D9:D51)</f>
        <v>6.1113401890282262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14.939843864146262</v>
      </c>
      <c r="J53">
        <f t="shared" si="0"/>
        <v>1.0310707089081701</v>
      </c>
      <c r="K53">
        <f t="shared" si="0"/>
        <v>2.6596723405291192</v>
      </c>
      <c r="L53">
        <f t="shared" si="0"/>
        <v>0</v>
      </c>
      <c r="M53">
        <f t="shared" si="0"/>
        <v>0.45741589036267394</v>
      </c>
      <c r="N53">
        <f t="shared" si="0"/>
        <v>0.14922565104551516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29.695904558057528</v>
      </c>
    </row>
    <row r="54" spans="1:20" x14ac:dyDescent="0.25">
      <c r="A54" t="s">
        <v>49</v>
      </c>
      <c r="B54" t="s">
        <v>30</v>
      </c>
      <c r="C54">
        <f>C53/$B$6</f>
        <v>5.3126431798088181</v>
      </c>
      <c r="D54">
        <f t="shared" ref="D54:S54" si="1">D53/$B$6</f>
        <v>7.4683370267972942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18.257172020220288</v>
      </c>
      <c r="J54">
        <f t="shared" si="1"/>
        <v>1.2600155308666383</v>
      </c>
      <c r="K54">
        <f t="shared" si="1"/>
        <v>3.2502411591459355</v>
      </c>
      <c r="L54">
        <f t="shared" si="1"/>
        <v>0</v>
      </c>
      <c r="M54">
        <f t="shared" si="1"/>
        <v>0.55898312399202488</v>
      </c>
      <c r="N54">
        <f t="shared" si="1"/>
        <v>0.18236056586278279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36.289752606693774</v>
      </c>
    </row>
    <row r="55" spans="1:20" x14ac:dyDescent="0.25">
      <c r="A55" t="s">
        <v>49</v>
      </c>
      <c r="B55" t="s">
        <v>50</v>
      </c>
      <c r="C55">
        <f>C54/$T54</f>
        <v>0.1463951335625496</v>
      </c>
      <c r="D55">
        <f t="shared" ref="D55:S55" si="2">D54/$T54</f>
        <v>0.20579740809309713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0.50309441946574984</v>
      </c>
      <c r="J55">
        <f t="shared" si="2"/>
        <v>3.4720973287490089E-2</v>
      </c>
      <c r="K55">
        <f t="shared" si="2"/>
        <v>8.9563607511240428E-2</v>
      </c>
      <c r="L55">
        <f t="shared" si="2"/>
        <v>0</v>
      </c>
      <c r="M55">
        <f t="shared" si="2"/>
        <v>1.540333245173235E-2</v>
      </c>
      <c r="N55">
        <f t="shared" si="2"/>
        <v>5.0251256281407036E-3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0.81830000000000003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0.8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1.8</v>
      </c>
      <c r="J11" s="8">
        <f>'Protocole Inventaire'!J11*$B11</f>
        <v>1</v>
      </c>
      <c r="K11" s="8">
        <f>'Protocole Inventaire'!K11*$B11</f>
        <v>1.4000000000000001</v>
      </c>
      <c r="L11" s="8">
        <f>'Protocole Inventaire'!L11*$B11</f>
        <v>0</v>
      </c>
      <c r="M11" s="8">
        <f>'Protocole Inventaire'!M11*$B11</f>
        <v>0.60000000000000009</v>
      </c>
      <c r="N11" s="8">
        <f>'Protocole Inventaire'!N11*$B11</f>
        <v>0.2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2.6999999999999997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7.1999999999999993</v>
      </c>
      <c r="J12" s="8">
        <f>'Protocole Inventaire'!J12*$B12</f>
        <v>1.7999999999999998</v>
      </c>
      <c r="K12" s="8">
        <f>'Protocole Inventaire'!K12*$B12</f>
        <v>0.6</v>
      </c>
      <c r="L12" s="8">
        <f>'Protocole Inventaire'!L12*$B12</f>
        <v>0</v>
      </c>
      <c r="M12" s="8">
        <f>'Protocole Inventaire'!M12*$B12</f>
        <v>1.2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6.5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7.5</v>
      </c>
      <c r="J13" s="8">
        <f>'Protocole Inventaire'!J13*$B13</f>
        <v>0.5</v>
      </c>
      <c r="K13" s="8">
        <f>'Protocole Inventaire'!K13*$B13</f>
        <v>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0.5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8.3999999999999986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14.7</v>
      </c>
      <c r="J14" s="8">
        <f>'Protocole Inventaire'!J14*$B14</f>
        <v>1.4</v>
      </c>
      <c r="K14" s="8">
        <f>'Protocole Inventaire'!K14*$B14</f>
        <v>3.5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0.7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3</v>
      </c>
      <c r="D15" s="8">
        <f>'Protocole Inventaire'!D15*$B15</f>
        <v>7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22</v>
      </c>
      <c r="J15" s="8">
        <f>'Protocole Inventaire'!J15*$B15</f>
        <v>1</v>
      </c>
      <c r="K15" s="8">
        <f>'Protocole Inventaire'!K15*$B15</f>
        <v>8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3.9000000000000004</v>
      </c>
      <c r="D16" s="8">
        <f>'Protocole Inventaire'!D16*$B16</f>
        <v>5.2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27.3</v>
      </c>
      <c r="J16" s="8">
        <f>'Protocole Inventaire'!J16*$B16</f>
        <v>1.3</v>
      </c>
      <c r="K16" s="8">
        <f>'Protocole Inventaire'!K16*$B16</f>
        <v>2.6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3.2</v>
      </c>
      <c r="D17" s="8">
        <f>'Protocole Inventaire'!D17*$B17</f>
        <v>6.4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14.4</v>
      </c>
      <c r="J17" s="8">
        <f>'Protocole Inventaire'!J17*$B17</f>
        <v>3.2</v>
      </c>
      <c r="K17" s="8">
        <f>'Protocole Inventaire'!K17*$B17</f>
        <v>6.4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10</v>
      </c>
      <c r="J18" s="8">
        <f>'Protocole Inventaire'!J18*$B18</f>
        <v>0</v>
      </c>
      <c r="K18" s="8">
        <f>'Protocole Inventaire'!K18*$B18</f>
        <v>4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9.6</v>
      </c>
      <c r="D19" s="8">
        <f>'Protocole Inventaire'!D19*$B19</f>
        <v>4.8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16.8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2.8</v>
      </c>
      <c r="D20" s="8">
        <f>'Protocole Inventaire'!D20*$B20</f>
        <v>5.6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19.599999999999998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2.8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6.6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9.8999999999999986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11.399999999999999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8.8000000000000007</v>
      </c>
      <c r="D23" s="8">
        <f>'Protocole Inventaire'!D23*$B23</f>
        <v>4.4000000000000004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5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5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5.7</v>
      </c>
      <c r="D25" s="8">
        <f>'Protocole Inventaire'!D25*$B25</f>
        <v>5.7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6.4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53.400000000000006</v>
      </c>
      <c r="D53">
        <f t="shared" ref="D53:S53" si="0">SUM(D9:D51)</f>
        <v>68.900000000000006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167.60000000000002</v>
      </c>
      <c r="J53">
        <f t="shared" si="0"/>
        <v>10.199999999999999</v>
      </c>
      <c r="K53">
        <f t="shared" si="0"/>
        <v>28.5</v>
      </c>
      <c r="L53">
        <f t="shared" si="0"/>
        <v>0</v>
      </c>
      <c r="M53">
        <f t="shared" si="0"/>
        <v>4.5999999999999996</v>
      </c>
      <c r="N53">
        <f t="shared" si="0"/>
        <v>1.4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334.6</v>
      </c>
    </row>
    <row r="54" spans="1:20" x14ac:dyDescent="0.25">
      <c r="A54" t="s">
        <v>53</v>
      </c>
      <c r="B54" t="s">
        <v>30</v>
      </c>
      <c r="C54">
        <f>C53/$B$6</f>
        <v>65.257240620799223</v>
      </c>
      <c r="D54">
        <f t="shared" ref="D54:S54" si="1">D53/$B$6</f>
        <v>84.198949040694131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204.81486007576686</v>
      </c>
      <c r="J54">
        <f t="shared" si="1"/>
        <v>12.464866185995355</v>
      </c>
      <c r="K54">
        <f t="shared" si="1"/>
        <v>34.828302578516436</v>
      </c>
      <c r="L54">
        <f t="shared" si="1"/>
        <v>0</v>
      </c>
      <c r="M54">
        <f t="shared" si="1"/>
        <v>5.6214102407430033</v>
      </c>
      <c r="N54">
        <f t="shared" si="1"/>
        <v>1.7108639863130879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408.89649272882809</v>
      </c>
    </row>
    <row r="55" spans="1:20" x14ac:dyDescent="0.25">
      <c r="A55" t="s">
        <v>53</v>
      </c>
      <c r="B55" t="s">
        <v>50</v>
      </c>
      <c r="C55">
        <f>C54/$T54</f>
        <v>0.15959354453078303</v>
      </c>
      <c r="D55">
        <f t="shared" ref="D55:S55" si="2">D54/$T54</f>
        <v>0.2059175134488942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0.50089659294680222</v>
      </c>
      <c r="J55">
        <f t="shared" si="2"/>
        <v>3.0484160191273157E-2</v>
      </c>
      <c r="K55">
        <f t="shared" si="2"/>
        <v>8.5176329946204415E-2</v>
      </c>
      <c r="L55">
        <f t="shared" si="2"/>
        <v>0</v>
      </c>
      <c r="M55">
        <f t="shared" si="2"/>
        <v>1.3747758517632993E-2</v>
      </c>
      <c r="N55">
        <f t="shared" si="2"/>
        <v>4.1841004184100406E-3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2025-01-16T13:47:32Z</dcterms:modified>
</cp:coreProperties>
</file>