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0 La Côte Dieu\2013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E30" i="5"/>
  <c r="Q30" i="5"/>
  <c r="K30" i="5"/>
  <c r="F30" i="5"/>
  <c r="R30" i="5"/>
  <c r="M30" i="5"/>
  <c r="G30" i="5"/>
  <c r="S30" i="5"/>
  <c r="H30" i="5"/>
  <c r="J30" i="5"/>
  <c r="I30" i="5"/>
  <c r="L30" i="5"/>
  <c r="N30" i="5"/>
  <c r="G34" i="6"/>
  <c r="S34" i="6"/>
  <c r="K34" i="6"/>
  <c r="C34" i="6"/>
  <c r="H34" i="6"/>
  <c r="L34" i="6"/>
  <c r="D34" i="6"/>
  <c r="I34" i="6"/>
  <c r="N34" i="6"/>
  <c r="E34" i="6"/>
  <c r="F34" i="6"/>
  <c r="J34" i="6"/>
  <c r="R34" i="6"/>
  <c r="P34" i="6"/>
  <c r="Q34" i="6"/>
  <c r="O34" i="6"/>
  <c r="M34" i="6"/>
  <c r="J31" i="5"/>
  <c r="F31" i="5"/>
  <c r="H31" i="5"/>
  <c r="K31" i="5"/>
  <c r="Q31" i="5"/>
  <c r="L31" i="5"/>
  <c r="M31" i="5"/>
  <c r="N31" i="5"/>
  <c r="E31" i="5"/>
  <c r="R31" i="5"/>
  <c r="C31" i="5"/>
  <c r="O31" i="5"/>
  <c r="D31" i="5"/>
  <c r="P31" i="5"/>
  <c r="G31" i="5"/>
  <c r="S31" i="5"/>
  <c r="I31" i="5"/>
  <c r="L33" i="5"/>
  <c r="O33" i="5"/>
  <c r="S33" i="5"/>
  <c r="M33" i="5"/>
  <c r="Q33" i="5"/>
  <c r="N33" i="5"/>
  <c r="C33" i="5"/>
  <c r="G33" i="5"/>
  <c r="H33" i="5"/>
  <c r="D33" i="5"/>
  <c r="P33" i="5"/>
  <c r="E33" i="5"/>
  <c r="F33" i="5"/>
  <c r="R33" i="5"/>
  <c r="I33" i="5"/>
  <c r="J33" i="5"/>
  <c r="K33" i="5"/>
  <c r="J31" i="6"/>
  <c r="N31" i="6"/>
  <c r="Q31" i="6"/>
  <c r="K31" i="6"/>
  <c r="F31" i="6"/>
  <c r="L31" i="6"/>
  <c r="E31" i="6"/>
  <c r="M31" i="6"/>
  <c r="C31" i="6"/>
  <c r="O31" i="6"/>
  <c r="R31" i="6"/>
  <c r="G31" i="6"/>
  <c r="H31" i="6"/>
  <c r="D31" i="6"/>
  <c r="P31" i="6"/>
  <c r="S31" i="6"/>
  <c r="I31" i="6"/>
  <c r="E32" i="5"/>
  <c r="Q32" i="5"/>
  <c r="F32" i="5"/>
  <c r="R32" i="5"/>
  <c r="G32" i="5"/>
  <c r="S32" i="5"/>
  <c r="L32" i="5"/>
  <c r="C32" i="5"/>
  <c r="H32" i="5"/>
  <c r="I32" i="5"/>
  <c r="J32" i="5"/>
  <c r="K32" i="5"/>
  <c r="M32" i="5"/>
  <c r="O32" i="5"/>
  <c r="N32" i="5"/>
  <c r="D32" i="5"/>
  <c r="P32" i="5"/>
  <c r="C30" i="6"/>
  <c r="O30" i="6"/>
  <c r="D30" i="6"/>
  <c r="P30" i="6"/>
  <c r="S30" i="6"/>
  <c r="E30" i="6"/>
  <c r="Q30" i="6"/>
  <c r="G30" i="6"/>
  <c r="L30" i="6"/>
  <c r="F30" i="6"/>
  <c r="R30" i="6"/>
  <c r="J30" i="6"/>
  <c r="H30" i="6"/>
  <c r="I30" i="6"/>
  <c r="K30" i="6"/>
  <c r="M30" i="6"/>
  <c r="N30" i="6"/>
  <c r="G34" i="5"/>
  <c r="S34" i="5"/>
  <c r="H34" i="5"/>
  <c r="J34" i="5"/>
  <c r="O34" i="5"/>
  <c r="E34" i="5"/>
  <c r="I34" i="5"/>
  <c r="L34" i="5"/>
  <c r="K34" i="5"/>
  <c r="C34" i="5"/>
  <c r="Q34" i="5"/>
  <c r="M34" i="5"/>
  <c r="N34" i="5"/>
  <c r="D34" i="5"/>
  <c r="P34" i="5"/>
  <c r="F34" i="5"/>
  <c r="R34" i="5"/>
  <c r="E32" i="6"/>
  <c r="Q32" i="6"/>
  <c r="N32" i="6"/>
  <c r="O32" i="6"/>
  <c r="F32" i="6"/>
  <c r="R32" i="6"/>
  <c r="L32" i="6"/>
  <c r="C32" i="6"/>
  <c r="G32" i="6"/>
  <c r="S32" i="6"/>
  <c r="H32" i="6"/>
  <c r="I32" i="6"/>
  <c r="M32" i="6"/>
  <c r="J32" i="6"/>
  <c r="P32" i="6"/>
  <c r="K32" i="6"/>
  <c r="D32" i="6"/>
  <c r="L33" i="6"/>
  <c r="M33" i="6"/>
  <c r="P33" i="6"/>
  <c r="K33" i="6"/>
  <c r="N33" i="6"/>
  <c r="D33" i="6"/>
  <c r="H33" i="6"/>
  <c r="C33" i="6"/>
  <c r="O33" i="6"/>
  <c r="I33" i="6"/>
  <c r="J33" i="6"/>
  <c r="E33" i="6"/>
  <c r="Q33" i="6"/>
  <c r="S33" i="6"/>
  <c r="F33" i="6"/>
  <c r="R33" i="6"/>
  <c r="G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<sst xmlns="http://schemas.openxmlformats.org/spreadsheetml/2006/main" count="155" uniqueCount="56">
  <si>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</si>
  <si>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</si>
  <si>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</si>
  <si>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</si>
  <si>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</si>
  <si>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</si>
  <si>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</si>
  <si>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</si>
  <si>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</si>
  <si>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</si>
  <si>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</si>
  <si>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</si>
  <si>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</si>
  <si>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</si>
  <si>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</si>
  <si>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</si>
  <si>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</si>
  <si>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</si>
  <si>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</si>
  <si>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</si>
  <si>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</si>
  <si>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</si>
  <si>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</si>
  <si>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</si>
  <si>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</si>
  <si>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</si>
  <si>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</si>
  <si>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</si>
  <si>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</si>
  <si>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</si>
  <si>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</si>
  <si>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</si>
  <si>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</si>
  <si>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</si>
  <si>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</si>
  <si>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</si>
  <si>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</si>
  <si>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</si>
  <si>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</si>
  <si>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</si>
  <si>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</si>
  <si>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</si>
  <si>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</si>
  <si>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</si>
  <si>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</si>
  <si>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</si>
  <si>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</si>
  <si>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</si>
  <si>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</si>
  <si>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</si>
  <si>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</si>
  <si>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</si>
  <si>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</si>
  <si>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</si>
  <si>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JU10 La Côte Dieu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</si>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</sst>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4" sqref="G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41628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8"/>
      <c r="M11" s="8">
        <v>1</v>
      </c>
      <c r="N11" s="8"/>
      <c r="O11" s="8"/>
      <c r="P11" s="8"/>
      <c r="Q11" s="8"/>
      <c r="R11" s="8"/>
      <c r="S11" s="8">
        <v>7</v>
      </c>
    </row>
    <row r="12" spans="1:19" x14ac:dyDescent="0.25">
      <c r="A12" s="31">
        <v>22</v>
      </c>
      <c r="B12" s="31">
        <v>0.3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v>1</v>
      </c>
      <c r="Q12" s="8"/>
      <c r="R12" s="8"/>
      <c r="S12" s="8">
        <v>2</v>
      </c>
    </row>
    <row r="13" spans="1:19" x14ac:dyDescent="0.25">
      <c r="A13" s="31">
        <v>26</v>
      </c>
      <c r="B13" s="31">
        <v>0.5</v>
      </c>
      <c r="C13" s="8"/>
      <c r="D13" s="8"/>
      <c r="E13" s="8"/>
      <c r="F13" s="8"/>
      <c r="G13" s="8"/>
      <c r="H13" s="8"/>
      <c r="I13" s="8">
        <v>1</v>
      </c>
      <c r="J13" s="8">
        <v>1</v>
      </c>
      <c r="K13" s="8"/>
      <c r="L13" s="8"/>
      <c r="M13" s="8">
        <v>1</v>
      </c>
      <c r="N13" s="8"/>
      <c r="O13" s="8"/>
      <c r="P13" s="8"/>
      <c r="Q13" s="8"/>
      <c r="R13" s="8"/>
      <c r="S13" s="8">
        <v>4</v>
      </c>
    </row>
    <row r="14" spans="1:19" x14ac:dyDescent="0.25">
      <c r="A14" s="31">
        <v>30</v>
      </c>
      <c r="B14" s="31">
        <v>0.7</v>
      </c>
      <c r="C14" s="8"/>
      <c r="D14" s="8"/>
      <c r="E14" s="8"/>
      <c r="F14" s="8"/>
      <c r="G14" s="8"/>
      <c r="H14" s="8"/>
      <c r="I14" s="8">
        <v>2</v>
      </c>
      <c r="J14" s="8"/>
      <c r="K14" s="8"/>
      <c r="L14" s="8"/>
      <c r="M14" s="8">
        <v>3</v>
      </c>
      <c r="N14" s="8"/>
      <c r="O14" s="8"/>
      <c r="P14" s="8">
        <v>1</v>
      </c>
      <c r="Q14" s="8"/>
      <c r="R14" s="8"/>
      <c r="S14" s="8"/>
    </row>
    <row r="15" spans="1:19" x14ac:dyDescent="0.25">
      <c r="A15" s="31">
        <v>34</v>
      </c>
      <c r="B15" s="31">
        <v>1</v>
      </c>
      <c r="C15" s="8"/>
      <c r="D15" s="8"/>
      <c r="E15" s="8"/>
      <c r="F15" s="8">
        <v>1</v>
      </c>
      <c r="G15" s="8"/>
      <c r="H15" s="8"/>
      <c r="I15" s="8"/>
      <c r="J15" s="8">
        <v>3</v>
      </c>
      <c r="K15" s="8"/>
      <c r="L15" s="8"/>
      <c r="M15" s="8"/>
      <c r="N15" s="8"/>
      <c r="O15" s="8"/>
      <c r="P15" s="8">
        <v>1</v>
      </c>
      <c r="Q15" s="8"/>
      <c r="R15" s="8"/>
      <c r="S15" s="8">
        <v>2</v>
      </c>
    </row>
    <row r="16" spans="1:19" x14ac:dyDescent="0.25">
      <c r="A16" s="31">
        <v>38</v>
      </c>
      <c r="B16" s="31">
        <v>1.3</v>
      </c>
      <c r="C16" s="8"/>
      <c r="D16" s="8"/>
      <c r="E16" s="8"/>
      <c r="F16" s="8">
        <v>1</v>
      </c>
      <c r="G16" s="8"/>
      <c r="H16" s="8"/>
      <c r="I16" s="8">
        <v>1</v>
      </c>
      <c r="J16" s="8">
        <v>1</v>
      </c>
      <c r="K16" s="8"/>
      <c r="L16" s="8"/>
      <c r="M16" s="8">
        <v>1</v>
      </c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/>
      <c r="D17" s="8"/>
      <c r="E17" s="8"/>
      <c r="F17" s="8"/>
      <c r="G17" s="8"/>
      <c r="H17" s="8"/>
      <c r="I17" s="8">
        <v>1</v>
      </c>
      <c r="J17" s="8"/>
      <c r="K17" s="8"/>
      <c r="L17" s="8"/>
      <c r="M17" s="8">
        <v>2</v>
      </c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/>
      <c r="D18" s="8"/>
      <c r="E18" s="8"/>
      <c r="F18" s="8"/>
      <c r="G18" s="8"/>
      <c r="H18" s="8"/>
      <c r="I18" s="8">
        <v>1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>
        <v>1</v>
      </c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2</v>
      </c>
      <c r="G54" s="12">
        <f t="shared" si="1"/>
        <v>0</v>
      </c>
      <c r="H54" s="12">
        <f t="shared" si="0"/>
        <v>0</v>
      </c>
      <c r="I54" s="12">
        <f t="shared" si="0"/>
        <v>6</v>
      </c>
      <c r="J54" s="12">
        <f t="shared" si="0"/>
        <v>8</v>
      </c>
      <c r="K54" s="12">
        <f t="shared" si="0"/>
        <v>0</v>
      </c>
      <c r="L54" s="12">
        <f t="shared" si="0"/>
        <v>0</v>
      </c>
      <c r="M54" s="12">
        <f t="shared" si="0"/>
        <v>9</v>
      </c>
      <c r="N54" s="12">
        <f t="shared" si="0"/>
        <v>0</v>
      </c>
      <c r="O54" s="12">
        <f t="shared" si="0"/>
        <v>0</v>
      </c>
      <c r="P54" s="12">
        <f t="shared" ref="P54:Q54" si="2">SUM(P9:P51)</f>
        <v>3</v>
      </c>
      <c r="Q54" s="12">
        <f t="shared" si="2"/>
        <v>0</v>
      </c>
      <c r="R54" s="12">
        <f t="shared" si="0"/>
        <v>0</v>
      </c>
      <c r="S54" s="12">
        <f t="shared" si="0"/>
        <v>15</v>
      </c>
      <c r="T54" s="13">
        <f>SUM(C54:S54)</f>
        <v>43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6.7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20</v>
      </c>
      <c r="J55" s="20">
        <f t="shared" si="3"/>
        <v>26.7</v>
      </c>
      <c r="K55" s="20">
        <f t="shared" si="3"/>
        <v>0</v>
      </c>
      <c r="L55" s="20">
        <f t="shared" si="3"/>
        <v>0</v>
      </c>
      <c r="M55" s="20">
        <f t="shared" si="3"/>
        <v>30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10</v>
      </c>
      <c r="Q55" s="20">
        <f t="shared" si="5"/>
        <v>0</v>
      </c>
      <c r="R55" s="20">
        <f t="shared" si="3"/>
        <v>0</v>
      </c>
      <c r="S55" s="20">
        <f t="shared" si="3"/>
        <v>50</v>
      </c>
      <c r="T55" s="21">
        <f>ROUND(SUM(C55:S55),0)</f>
        <v>143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0.2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0.61</v>
      </c>
      <c r="J56" s="22">
        <f>ROUND('Calcul surface terriere'!J53, 2)</f>
        <v>0.86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0.88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0.2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0.65</v>
      </c>
      <c r="T56" s="23">
        <f>ROUND('Calcul surface terriere'!T53,1)</f>
        <v>3.4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0.68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2.04</v>
      </c>
      <c r="J57" s="22">
        <f>ROUND('Calcul surface terriere'!J54, 2)</f>
        <v>2.87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2.92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0.66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2.16</v>
      </c>
      <c r="T57" s="23">
        <f>ROUND('Calcul surface terriere'!T54, 1)</f>
        <v>11.3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6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18</v>
      </c>
      <c r="J58" s="24">
        <f>ROUND(100 * 'Calcul surface terriere'!J55,0)</f>
        <v>25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26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6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19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2.2999999999999998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6.8</v>
      </c>
      <c r="J59" s="26">
        <f>ROUND('Calcul volume sur pied'!J53, 1)</f>
        <v>9.8000000000000007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9.6999999999999993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2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6</v>
      </c>
      <c r="T59" s="27">
        <f>ROUND('Calcul volume sur pied'!T53, 0)</f>
        <v>37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7.7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22.7</v>
      </c>
      <c r="J60" s="26">
        <f>ROUND('Calcul volume sur pied'!J54, 1)</f>
        <v>32.700000000000003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32.299999999999997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6.7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20</v>
      </c>
      <c r="T60" s="27">
        <f>ROUND('Calcul volume sur pied'!T54, 0)</f>
        <v>122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6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19</v>
      </c>
      <c r="J61" s="24">
        <f>ROUND(100 * 'Calcul volume sur pied'!J55, 0)</f>
        <v>27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27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5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16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3.3333333333333335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3.3333333333333335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23.333333333333336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3.3333333333333335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6.666666666666667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3.3333333333333335</v>
      </c>
      <c r="J13" s="8">
        <f>'Protocole Inventaire'!J13/$B$6</f>
        <v>3.3333333333333335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3.3333333333333335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13.333333333333334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6.666666666666667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10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3.3333333333333335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3.3333333333333335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10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3.3333333333333335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6.666666666666667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3.3333333333333335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3.3333333333333335</v>
      </c>
      <c r="J16" s="8">
        <f>'Protocole Inventaire'!J16/$B$6</f>
        <v>3.3333333333333335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3.3333333333333335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3.3333333333333335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6.666666666666667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3.3333333333333335</v>
      </c>
      <c r="J18" s="8">
        <f>'Protocole Inventaire'!J18/$B$6</f>
        <v>3.3333333333333335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3.3333333333333335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3.3333333333333335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2.5446900494077322E-2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0.17812830345854128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3.8013271108436497E-2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5.3092915845667513E-2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0.21237166338267005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0.21205750411731106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7.0685834705770348E-2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9.0792027688745044E-2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0.27237608306623512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9.0792027688745044E-2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0.11341149479459153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0.11341149479459153</v>
      </c>
      <c r="J16" s="8">
        <f>'Protocole Inventaire'!J16*($A16/200)^2*PI()</f>
        <v>0.11341149479459153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0.11341149479459153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0.27708847204661974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0.19634954084936207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0.20420352248333656</v>
      </c>
      <c r="G53">
        <f t="shared" si="0"/>
        <v>0</v>
      </c>
      <c r="H53">
        <f t="shared" si="0"/>
        <v>0</v>
      </c>
      <c r="I53">
        <f t="shared" si="0"/>
        <v>0.61261056745000975</v>
      </c>
      <c r="J53">
        <f t="shared" si="0"/>
        <v>0.85953975002216743</v>
      </c>
      <c r="K53">
        <f t="shared" si="0"/>
        <v>0</v>
      </c>
      <c r="L53">
        <f t="shared" si="0"/>
        <v>0</v>
      </c>
      <c r="M53">
        <f t="shared" si="0"/>
        <v>0.87744682814762931</v>
      </c>
      <c r="N53">
        <f t="shared" si="0"/>
        <v>0</v>
      </c>
      <c r="O53">
        <f t="shared" si="0"/>
        <v>0</v>
      </c>
      <c r="P53">
        <f t="shared" si="0"/>
        <v>0.19949113350295189</v>
      </c>
      <c r="Q53">
        <f t="shared" si="0"/>
        <v>0</v>
      </c>
      <c r="R53">
        <f t="shared" si="0"/>
        <v>0</v>
      </c>
      <c r="S53">
        <f t="shared" si="0"/>
        <v>0.64811056443557435</v>
      </c>
      <c r="T53">
        <f>SUM(C53:S53)</f>
        <v>3.4014023660416695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0.68067840827778858</v>
      </c>
      <c r="G54">
        <f t="shared" si="1"/>
        <v>0</v>
      </c>
      <c r="H54">
        <f t="shared" si="1"/>
        <v>0</v>
      </c>
      <c r="I54">
        <f t="shared" si="1"/>
        <v>2.042035224833366</v>
      </c>
      <c r="J54">
        <f t="shared" si="1"/>
        <v>2.8651325000738916</v>
      </c>
      <c r="K54">
        <f t="shared" si="1"/>
        <v>0</v>
      </c>
      <c r="L54">
        <f t="shared" si="1"/>
        <v>0</v>
      </c>
      <c r="M54">
        <f t="shared" si="1"/>
        <v>2.924822760492098</v>
      </c>
      <c r="N54">
        <f t="shared" si="1"/>
        <v>0</v>
      </c>
      <c r="O54">
        <f t="shared" si="1"/>
        <v>0</v>
      </c>
      <c r="P54">
        <f t="shared" si="1"/>
        <v>0.66497044500983971</v>
      </c>
      <c r="Q54">
        <f t="shared" si="1"/>
        <v>0</v>
      </c>
      <c r="R54">
        <f t="shared" si="1"/>
        <v>0</v>
      </c>
      <c r="S54">
        <f t="shared" si="1"/>
        <v>2.1603685481185813</v>
      </c>
      <c r="T54">
        <f>SUM(C54:S54)</f>
        <v>11.338007886805565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6.0035097441581232E-2</v>
      </c>
      <c r="G55">
        <f t="shared" si="2"/>
        <v>0</v>
      </c>
      <c r="H55">
        <f t="shared" si="2"/>
        <v>0</v>
      </c>
      <c r="I55">
        <f t="shared" si="2"/>
        <v>0.1801052923247437</v>
      </c>
      <c r="J55">
        <f t="shared" si="2"/>
        <v>0.25270157938487114</v>
      </c>
      <c r="K55">
        <f t="shared" si="2"/>
        <v>0</v>
      </c>
      <c r="L55">
        <f t="shared" si="2"/>
        <v>0</v>
      </c>
      <c r="M55">
        <f t="shared" si="2"/>
        <v>0.25796619562205597</v>
      </c>
      <c r="N55">
        <f t="shared" si="2"/>
        <v>0</v>
      </c>
      <c r="O55">
        <f t="shared" si="2"/>
        <v>0</v>
      </c>
      <c r="P55">
        <f t="shared" si="2"/>
        <v>5.8649672116006288E-2</v>
      </c>
      <c r="Q55">
        <f t="shared" si="2"/>
        <v>0</v>
      </c>
      <c r="R55">
        <f t="shared" si="2"/>
        <v>0</v>
      </c>
      <c r="S55">
        <f t="shared" si="2"/>
        <v>0.19054216311074165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0.2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0.2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1.4000000000000001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0.3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0.6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0.5</v>
      </c>
      <c r="J13" s="8">
        <f>'Protocole Inventaire'!J13*$B13</f>
        <v>0.5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0.5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1.4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2.0999999999999996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0.7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1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3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1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2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1.3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1.3</v>
      </c>
      <c r="J16" s="8">
        <f>'Protocole Inventaire'!J16*$B16</f>
        <v>1.3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1.3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1.6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3.2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</v>
      </c>
      <c r="J18" s="8">
        <f>'Protocole Inventaire'!J18*$B18</f>
        <v>2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2.4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2.8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2.2999999999999998</v>
      </c>
      <c r="G53">
        <f t="shared" si="0"/>
        <v>0</v>
      </c>
      <c r="H53">
        <f t="shared" si="0"/>
        <v>0</v>
      </c>
      <c r="I53">
        <f t="shared" si="0"/>
        <v>6.8000000000000007</v>
      </c>
      <c r="J53">
        <f t="shared" si="0"/>
        <v>9.8000000000000007</v>
      </c>
      <c r="K53">
        <f t="shared" si="0"/>
        <v>0</v>
      </c>
      <c r="L53">
        <f t="shared" si="0"/>
        <v>0</v>
      </c>
      <c r="M53">
        <f t="shared" si="0"/>
        <v>9.6999999999999993</v>
      </c>
      <c r="N53">
        <f t="shared" si="0"/>
        <v>0</v>
      </c>
      <c r="O53">
        <f t="shared" si="0"/>
        <v>0</v>
      </c>
      <c r="P53">
        <f t="shared" si="0"/>
        <v>2</v>
      </c>
      <c r="Q53">
        <f t="shared" si="0"/>
        <v>0</v>
      </c>
      <c r="R53">
        <f t="shared" si="0"/>
        <v>0</v>
      </c>
      <c r="S53">
        <f t="shared" si="0"/>
        <v>6</v>
      </c>
      <c r="T53">
        <f>SUM(C53:S53)</f>
        <v>36.6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7.6666666666666661</v>
      </c>
      <c r="G54">
        <f t="shared" si="1"/>
        <v>0</v>
      </c>
      <c r="H54">
        <f t="shared" si="1"/>
        <v>0</v>
      </c>
      <c r="I54">
        <f t="shared" si="1"/>
        <v>22.666666666666671</v>
      </c>
      <c r="J54">
        <f t="shared" si="1"/>
        <v>32.666666666666671</v>
      </c>
      <c r="K54">
        <f t="shared" si="1"/>
        <v>0</v>
      </c>
      <c r="L54">
        <f t="shared" si="1"/>
        <v>0</v>
      </c>
      <c r="M54">
        <f t="shared" si="1"/>
        <v>32.333333333333336</v>
      </c>
      <c r="N54">
        <f t="shared" si="1"/>
        <v>0</v>
      </c>
      <c r="O54">
        <f t="shared" si="1"/>
        <v>0</v>
      </c>
      <c r="P54">
        <f t="shared" si="1"/>
        <v>6.666666666666667</v>
      </c>
      <c r="Q54">
        <f t="shared" si="1"/>
        <v>0</v>
      </c>
      <c r="R54">
        <f t="shared" si="1"/>
        <v>0</v>
      </c>
      <c r="S54">
        <f t="shared" si="1"/>
        <v>20</v>
      </c>
      <c r="T54">
        <f>SUM(C54:S54)</f>
        <v>122.00000000000001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6.2841530054644795E-2</v>
      </c>
      <c r="G55">
        <f t="shared" si="2"/>
        <v>0</v>
      </c>
      <c r="H55">
        <f t="shared" si="2"/>
        <v>0</v>
      </c>
      <c r="I55">
        <f t="shared" si="2"/>
        <v>0.18579234972677597</v>
      </c>
      <c r="J55">
        <f t="shared" si="2"/>
        <v>0.26775956284153007</v>
      </c>
      <c r="K55">
        <f t="shared" si="2"/>
        <v>0</v>
      </c>
      <c r="L55">
        <f t="shared" si="2"/>
        <v>0</v>
      </c>
      <c r="M55">
        <f t="shared" si="2"/>
        <v>0.26502732240437155</v>
      </c>
      <c r="N55">
        <f t="shared" si="2"/>
        <v>0</v>
      </c>
      <c r="O55">
        <f t="shared" si="2"/>
        <v>0</v>
      </c>
      <c r="P55">
        <f t="shared" si="2"/>
        <v>5.4644808743169397E-2</v>
      </c>
      <c r="Q55">
        <f t="shared" si="2"/>
        <v>0</v>
      </c>
      <c r="R55">
        <f t="shared" si="2"/>
        <v>0</v>
      </c>
      <c r="S55">
        <f t="shared" si="2"/>
        <v>0.16393442622950818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2025-01-17T12:38:21Z</dcterms:modified>
</cp:coreProperties>
</file>