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45\"/>
    </mc:Choice>
  </mc:AlternateContent>
  <bookViews>
    <workbookView xWindow="0" yWindow="0" windowWidth="51600" windowHeight="1770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4" i="2" l="1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E44" i="6" l="1"/>
  <c r="M44" i="6"/>
  <c r="O44" i="6"/>
  <c r="F44" i="6"/>
  <c r="N44" i="6"/>
  <c r="G44" i="6"/>
  <c r="H44" i="6"/>
  <c r="P44" i="6"/>
  <c r="S44" i="6"/>
  <c r="I44" i="6"/>
  <c r="Q44" i="6"/>
  <c r="K44" i="6"/>
  <c r="J44" i="6"/>
  <c r="R44" i="6"/>
  <c r="C44" i="6"/>
  <c r="D44" i="6"/>
  <c r="L44" i="6"/>
  <c r="H33" i="6"/>
  <c r="P33" i="6"/>
  <c r="I33" i="6"/>
  <c r="Q33" i="6"/>
  <c r="J33" i="6"/>
  <c r="R33" i="6"/>
  <c r="C33" i="6"/>
  <c r="K33" i="6"/>
  <c r="S33" i="6"/>
  <c r="D33" i="6"/>
  <c r="L33" i="6"/>
  <c r="N33" i="6"/>
  <c r="E33" i="6"/>
  <c r="M33" i="6"/>
  <c r="F33" i="6"/>
  <c r="G33" i="6"/>
  <c r="O33" i="6"/>
  <c r="D37" i="6"/>
  <c r="L37" i="6"/>
  <c r="E37" i="6"/>
  <c r="M37" i="6"/>
  <c r="F37" i="6"/>
  <c r="N37" i="6"/>
  <c r="G37" i="6"/>
  <c r="O37" i="6"/>
  <c r="R37" i="6"/>
  <c r="H37" i="6"/>
  <c r="P37" i="6"/>
  <c r="I37" i="6"/>
  <c r="Q37" i="6"/>
  <c r="J37" i="6"/>
  <c r="C37" i="6"/>
  <c r="K37" i="6"/>
  <c r="S37" i="6"/>
  <c r="H41" i="6"/>
  <c r="P41" i="6"/>
  <c r="I41" i="6"/>
  <c r="Q41" i="6"/>
  <c r="J41" i="6"/>
  <c r="R41" i="6"/>
  <c r="C41" i="6"/>
  <c r="K41" i="6"/>
  <c r="S41" i="6"/>
  <c r="D41" i="6"/>
  <c r="L41" i="6"/>
  <c r="F41" i="6"/>
  <c r="E41" i="6"/>
  <c r="M41" i="6"/>
  <c r="N41" i="6"/>
  <c r="G41" i="6"/>
  <c r="O41" i="6"/>
  <c r="D45" i="6"/>
  <c r="L45" i="6"/>
  <c r="E45" i="6"/>
  <c r="M45" i="6"/>
  <c r="F45" i="6"/>
  <c r="N45" i="6"/>
  <c r="G45" i="6"/>
  <c r="O45" i="6"/>
  <c r="H45" i="6"/>
  <c r="P45" i="6"/>
  <c r="R45" i="6"/>
  <c r="I45" i="6"/>
  <c r="Q45" i="6"/>
  <c r="J45" i="6"/>
  <c r="C45" i="6"/>
  <c r="K45" i="6"/>
  <c r="S45" i="6"/>
  <c r="H49" i="6"/>
  <c r="P49" i="6"/>
  <c r="J49" i="6"/>
  <c r="I49" i="6"/>
  <c r="Q49" i="6"/>
  <c r="R49" i="6"/>
  <c r="C49" i="6"/>
  <c r="K49" i="6"/>
  <c r="S49" i="6"/>
  <c r="D49" i="6"/>
  <c r="L49" i="6"/>
  <c r="N49" i="6"/>
  <c r="E49" i="6"/>
  <c r="M49" i="6"/>
  <c r="F49" i="6"/>
  <c r="G49" i="6"/>
  <c r="O49" i="6"/>
  <c r="E36" i="6"/>
  <c r="M36" i="6"/>
  <c r="O36" i="6"/>
  <c r="F36" i="6"/>
  <c r="N36" i="6"/>
  <c r="G36" i="6"/>
  <c r="H36" i="6"/>
  <c r="P36" i="6"/>
  <c r="C36" i="6"/>
  <c r="I36" i="6"/>
  <c r="Q36" i="6"/>
  <c r="S36" i="6"/>
  <c r="J36" i="6"/>
  <c r="R36" i="6"/>
  <c r="K36" i="6"/>
  <c r="D36" i="6"/>
  <c r="L36" i="6"/>
  <c r="C30" i="6"/>
  <c r="K30" i="6"/>
  <c r="S30" i="6"/>
  <c r="D30" i="6"/>
  <c r="L30" i="6"/>
  <c r="M30" i="6"/>
  <c r="E30" i="6"/>
  <c r="F30" i="6"/>
  <c r="N30" i="6"/>
  <c r="G30" i="6"/>
  <c r="O30" i="6"/>
  <c r="I30" i="6"/>
  <c r="H30" i="6"/>
  <c r="P30" i="6"/>
  <c r="Q30" i="6"/>
  <c r="J30" i="6"/>
  <c r="R30" i="6"/>
  <c r="G34" i="6"/>
  <c r="O34" i="6"/>
  <c r="I34" i="6"/>
  <c r="H34" i="6"/>
  <c r="P34" i="6"/>
  <c r="Q34" i="6"/>
  <c r="J34" i="6"/>
  <c r="R34" i="6"/>
  <c r="E34" i="6"/>
  <c r="C34" i="6"/>
  <c r="K34" i="6"/>
  <c r="S34" i="6"/>
  <c r="M34" i="6"/>
  <c r="D34" i="6"/>
  <c r="L34" i="6"/>
  <c r="F34" i="6"/>
  <c r="N34" i="6"/>
  <c r="C38" i="6"/>
  <c r="K38" i="6"/>
  <c r="S38" i="6"/>
  <c r="M38" i="6"/>
  <c r="D38" i="6"/>
  <c r="L38" i="6"/>
  <c r="E38" i="6"/>
  <c r="F38" i="6"/>
  <c r="N38" i="6"/>
  <c r="G38" i="6"/>
  <c r="O38" i="6"/>
  <c r="I38" i="6"/>
  <c r="H38" i="6"/>
  <c r="P38" i="6"/>
  <c r="Q38" i="6"/>
  <c r="J38" i="6"/>
  <c r="R38" i="6"/>
  <c r="G42" i="6"/>
  <c r="O42" i="6"/>
  <c r="I42" i="6"/>
  <c r="H42" i="6"/>
  <c r="P42" i="6"/>
  <c r="Q42" i="6"/>
  <c r="J42" i="6"/>
  <c r="R42" i="6"/>
  <c r="E42" i="6"/>
  <c r="C42" i="6"/>
  <c r="K42" i="6"/>
  <c r="S42" i="6"/>
  <c r="M42" i="6"/>
  <c r="D42" i="6"/>
  <c r="L42" i="6"/>
  <c r="F42" i="6"/>
  <c r="N42" i="6"/>
  <c r="C46" i="6"/>
  <c r="K46" i="6"/>
  <c r="S46" i="6"/>
  <c r="E46" i="6"/>
  <c r="D46" i="6"/>
  <c r="L46" i="6"/>
  <c r="M46" i="6"/>
  <c r="F46" i="6"/>
  <c r="N46" i="6"/>
  <c r="I46" i="6"/>
  <c r="G46" i="6"/>
  <c r="O46" i="6"/>
  <c r="H46" i="6"/>
  <c r="P46" i="6"/>
  <c r="Q46" i="6"/>
  <c r="J46" i="6"/>
  <c r="R46" i="6"/>
  <c r="G50" i="6"/>
  <c r="O50" i="6"/>
  <c r="Q50" i="6"/>
  <c r="H50" i="6"/>
  <c r="P50" i="6"/>
  <c r="I50" i="6"/>
  <c r="J50" i="6"/>
  <c r="R50" i="6"/>
  <c r="E50" i="6"/>
  <c r="C50" i="6"/>
  <c r="K50" i="6"/>
  <c r="S50" i="6"/>
  <c r="M50" i="6"/>
  <c r="D50" i="6"/>
  <c r="L50" i="6"/>
  <c r="F50" i="6"/>
  <c r="N50" i="6"/>
  <c r="I40" i="6"/>
  <c r="Q40" i="6"/>
  <c r="S40" i="6"/>
  <c r="J40" i="6"/>
  <c r="R40" i="6"/>
  <c r="K40" i="6"/>
  <c r="C40" i="6"/>
  <c r="D40" i="6"/>
  <c r="L40" i="6"/>
  <c r="O40" i="6"/>
  <c r="E40" i="6"/>
  <c r="M40" i="6"/>
  <c r="F40" i="6"/>
  <c r="N40" i="6"/>
  <c r="G40" i="6"/>
  <c r="H40" i="6"/>
  <c r="P40" i="6"/>
  <c r="I32" i="6"/>
  <c r="Q32" i="6"/>
  <c r="S32" i="6"/>
  <c r="J32" i="6"/>
  <c r="R32" i="6"/>
  <c r="C32" i="6"/>
  <c r="K32" i="6"/>
  <c r="D32" i="6"/>
  <c r="L32" i="6"/>
  <c r="O32" i="6"/>
  <c r="E32" i="6"/>
  <c r="M32" i="6"/>
  <c r="G32" i="6"/>
  <c r="F32" i="6"/>
  <c r="N32" i="6"/>
  <c r="H32" i="6"/>
  <c r="P32" i="6"/>
  <c r="C51" i="5"/>
  <c r="K51" i="5"/>
  <c r="S51" i="5"/>
  <c r="F51" i="5"/>
  <c r="O51" i="5"/>
  <c r="I51" i="5"/>
  <c r="R51" i="5"/>
  <c r="D51" i="5"/>
  <c r="L51" i="5"/>
  <c r="E51" i="5"/>
  <c r="M51" i="5"/>
  <c r="N51" i="5"/>
  <c r="G51" i="5"/>
  <c r="H51" i="5"/>
  <c r="Q51" i="5"/>
  <c r="J51" i="5"/>
  <c r="P51" i="5"/>
  <c r="J31" i="6"/>
  <c r="R31" i="6"/>
  <c r="D31" i="6"/>
  <c r="C31" i="6"/>
  <c r="K31" i="6"/>
  <c r="S31" i="6"/>
  <c r="L31" i="6"/>
  <c r="E31" i="6"/>
  <c r="M31" i="6"/>
  <c r="H31" i="6"/>
  <c r="F31" i="6"/>
  <c r="N31" i="6"/>
  <c r="G31" i="6"/>
  <c r="O31" i="6"/>
  <c r="P31" i="6"/>
  <c r="I31" i="6"/>
  <c r="Q31" i="6"/>
  <c r="F35" i="6"/>
  <c r="N35" i="6"/>
  <c r="H35" i="6"/>
  <c r="G35" i="6"/>
  <c r="O35" i="6"/>
  <c r="P35" i="6"/>
  <c r="I35" i="6"/>
  <c r="Q35" i="6"/>
  <c r="J35" i="6"/>
  <c r="R35" i="6"/>
  <c r="L35" i="6"/>
  <c r="C35" i="6"/>
  <c r="K35" i="6"/>
  <c r="S35" i="6"/>
  <c r="D35" i="6"/>
  <c r="E35" i="6"/>
  <c r="M35" i="6"/>
  <c r="J39" i="6"/>
  <c r="R39" i="6"/>
  <c r="L39" i="6"/>
  <c r="C39" i="6"/>
  <c r="K39" i="6"/>
  <c r="S39" i="6"/>
  <c r="D39" i="6"/>
  <c r="E39" i="6"/>
  <c r="M39" i="6"/>
  <c r="H39" i="6"/>
  <c r="F39" i="6"/>
  <c r="N39" i="6"/>
  <c r="P39" i="6"/>
  <c r="G39" i="6"/>
  <c r="O39" i="6"/>
  <c r="I39" i="6"/>
  <c r="Q39" i="6"/>
  <c r="F43" i="6"/>
  <c r="N43" i="6"/>
  <c r="H43" i="6"/>
  <c r="G43" i="6"/>
  <c r="O43" i="6"/>
  <c r="P43" i="6"/>
  <c r="I43" i="6"/>
  <c r="Q43" i="6"/>
  <c r="L43" i="6"/>
  <c r="J43" i="6"/>
  <c r="R43" i="6"/>
  <c r="C43" i="6"/>
  <c r="K43" i="6"/>
  <c r="S43" i="6"/>
  <c r="D43" i="6"/>
  <c r="E43" i="6"/>
  <c r="M43" i="6"/>
  <c r="J47" i="6"/>
  <c r="R47" i="6"/>
  <c r="D47" i="6"/>
  <c r="C47" i="6"/>
  <c r="K47" i="6"/>
  <c r="S47" i="6"/>
  <c r="L47" i="6"/>
  <c r="E47" i="6"/>
  <c r="M47" i="6"/>
  <c r="P47" i="6"/>
  <c r="F47" i="6"/>
  <c r="N47" i="6"/>
  <c r="H47" i="6"/>
  <c r="G47" i="6"/>
  <c r="O47" i="6"/>
  <c r="I47" i="6"/>
  <c r="Q47" i="6"/>
  <c r="F51" i="6"/>
  <c r="N51" i="6"/>
  <c r="P51" i="6"/>
  <c r="G51" i="6"/>
  <c r="O51" i="6"/>
  <c r="H51" i="6"/>
  <c r="I51" i="6"/>
  <c r="Q51" i="6"/>
  <c r="J51" i="6"/>
  <c r="R51" i="6"/>
  <c r="L51" i="6"/>
  <c r="C51" i="6"/>
  <c r="K51" i="6"/>
  <c r="S51" i="6"/>
  <c r="D51" i="6"/>
  <c r="E51" i="6"/>
  <c r="M51" i="6"/>
  <c r="I48" i="6"/>
  <c r="Q48" i="6"/>
  <c r="K48" i="6"/>
  <c r="J48" i="6"/>
  <c r="R48" i="6"/>
  <c r="S48" i="6"/>
  <c r="C48" i="6"/>
  <c r="D48" i="6"/>
  <c r="L48" i="6"/>
  <c r="O48" i="6"/>
  <c r="E48" i="6"/>
  <c r="M48" i="6"/>
  <c r="G48" i="6"/>
  <c r="F48" i="6"/>
  <c r="N48" i="6"/>
  <c r="H48" i="6"/>
  <c r="P48" i="6"/>
  <c r="J47" i="5"/>
  <c r="R47" i="5"/>
  <c r="C47" i="5"/>
  <c r="K47" i="5"/>
  <c r="S47" i="5"/>
  <c r="E47" i="5"/>
  <c r="M47" i="5"/>
  <c r="O47" i="5"/>
  <c r="P47" i="5"/>
  <c r="F47" i="5"/>
  <c r="N47" i="5"/>
  <c r="G47" i="5"/>
  <c r="H47" i="5"/>
  <c r="I47" i="5"/>
  <c r="L47" i="5"/>
  <c r="Q47" i="5"/>
  <c r="D47" i="5"/>
  <c r="I40" i="5"/>
  <c r="Q40" i="5"/>
  <c r="J40" i="5"/>
  <c r="R40" i="5"/>
  <c r="C40" i="5"/>
  <c r="K40" i="5"/>
  <c r="S40" i="5"/>
  <c r="D40" i="5"/>
  <c r="L40" i="5"/>
  <c r="N40" i="5"/>
  <c r="G40" i="5"/>
  <c r="E40" i="5"/>
  <c r="M40" i="5"/>
  <c r="F40" i="5"/>
  <c r="O40" i="5"/>
  <c r="P40" i="5"/>
  <c r="H40" i="5"/>
  <c r="I48" i="5"/>
  <c r="Q48" i="5"/>
  <c r="J48" i="5"/>
  <c r="R48" i="5"/>
  <c r="D48" i="5"/>
  <c r="L48" i="5"/>
  <c r="N48" i="5"/>
  <c r="O48" i="5"/>
  <c r="E48" i="5"/>
  <c r="M48" i="5"/>
  <c r="F48" i="5"/>
  <c r="G48" i="5"/>
  <c r="C48" i="5"/>
  <c r="K48" i="5"/>
  <c r="S48" i="5"/>
  <c r="H48" i="5"/>
  <c r="P48" i="5"/>
  <c r="F43" i="5"/>
  <c r="N43" i="5"/>
  <c r="G43" i="5"/>
  <c r="O43" i="5"/>
  <c r="H43" i="5"/>
  <c r="P43" i="5"/>
  <c r="I43" i="5"/>
  <c r="Q43" i="5"/>
  <c r="C43" i="5"/>
  <c r="S43" i="5"/>
  <c r="D43" i="5"/>
  <c r="J43" i="5"/>
  <c r="R43" i="5"/>
  <c r="K43" i="5"/>
  <c r="L43" i="5"/>
  <c r="M43" i="5"/>
  <c r="E43" i="5"/>
  <c r="E36" i="5"/>
  <c r="M36" i="5"/>
  <c r="F36" i="5"/>
  <c r="N36" i="5"/>
  <c r="G36" i="5"/>
  <c r="O36" i="5"/>
  <c r="H36" i="5"/>
  <c r="P36" i="5"/>
  <c r="C36" i="5"/>
  <c r="I36" i="5"/>
  <c r="Q36" i="5"/>
  <c r="J36" i="5"/>
  <c r="R36" i="5"/>
  <c r="K36" i="5"/>
  <c r="S36" i="5"/>
  <c r="D36" i="5"/>
  <c r="L36" i="5"/>
  <c r="E44" i="5"/>
  <c r="M44" i="5"/>
  <c r="F44" i="5"/>
  <c r="N44" i="5"/>
  <c r="G44" i="5"/>
  <c r="O44" i="5"/>
  <c r="H44" i="5"/>
  <c r="P44" i="5"/>
  <c r="R44" i="5"/>
  <c r="C44" i="5"/>
  <c r="S44" i="5"/>
  <c r="I44" i="5"/>
  <c r="Q44" i="5"/>
  <c r="J44" i="5"/>
  <c r="K44" i="5"/>
  <c r="D44" i="5"/>
  <c r="L44" i="5"/>
  <c r="D37" i="5"/>
  <c r="L37" i="5"/>
  <c r="E37" i="5"/>
  <c r="M37" i="5"/>
  <c r="F37" i="5"/>
  <c r="N37" i="5"/>
  <c r="G37" i="5"/>
  <c r="O37" i="5"/>
  <c r="Q37" i="5"/>
  <c r="J37" i="5"/>
  <c r="H37" i="5"/>
  <c r="P37" i="5"/>
  <c r="I37" i="5"/>
  <c r="R37" i="5"/>
  <c r="K37" i="5"/>
  <c r="S37" i="5"/>
  <c r="C37" i="5"/>
  <c r="H41" i="5"/>
  <c r="P41" i="5"/>
  <c r="I41" i="5"/>
  <c r="Q41" i="5"/>
  <c r="J41" i="5"/>
  <c r="R41" i="5"/>
  <c r="C41" i="5"/>
  <c r="K41" i="5"/>
  <c r="S41" i="5"/>
  <c r="M41" i="5"/>
  <c r="F41" i="5"/>
  <c r="D41" i="5"/>
  <c r="L41" i="5"/>
  <c r="E41" i="5"/>
  <c r="N41" i="5"/>
  <c r="G41" i="5"/>
  <c r="O41" i="5"/>
  <c r="D45" i="5"/>
  <c r="L45" i="5"/>
  <c r="E45" i="5"/>
  <c r="M45" i="5"/>
  <c r="F45" i="5"/>
  <c r="N45" i="5"/>
  <c r="G45" i="5"/>
  <c r="O45" i="5"/>
  <c r="Q45" i="5"/>
  <c r="R45" i="5"/>
  <c r="H45" i="5"/>
  <c r="P45" i="5"/>
  <c r="I45" i="5"/>
  <c r="J45" i="5"/>
  <c r="C45" i="5"/>
  <c r="K45" i="5"/>
  <c r="S45" i="5"/>
  <c r="H49" i="5"/>
  <c r="P49" i="5"/>
  <c r="I49" i="5"/>
  <c r="Q49" i="5"/>
  <c r="C49" i="5"/>
  <c r="K49" i="5"/>
  <c r="S49" i="5"/>
  <c r="M49" i="5"/>
  <c r="N49" i="5"/>
  <c r="D49" i="5"/>
  <c r="L49" i="5"/>
  <c r="E49" i="5"/>
  <c r="F49" i="5"/>
  <c r="G49" i="5"/>
  <c r="J49" i="5"/>
  <c r="O49" i="5"/>
  <c r="R49" i="5"/>
  <c r="J39" i="5"/>
  <c r="R39" i="5"/>
  <c r="C39" i="5"/>
  <c r="K39" i="5"/>
  <c r="S39" i="5"/>
  <c r="D39" i="5"/>
  <c r="L39" i="5"/>
  <c r="E39" i="5"/>
  <c r="M39" i="5"/>
  <c r="O39" i="5"/>
  <c r="H39" i="5"/>
  <c r="F39" i="5"/>
  <c r="N39" i="5"/>
  <c r="G39" i="5"/>
  <c r="P39" i="5"/>
  <c r="I39" i="5"/>
  <c r="Q39" i="5"/>
  <c r="C38" i="5"/>
  <c r="K38" i="5"/>
  <c r="S38" i="5"/>
  <c r="D38" i="5"/>
  <c r="L38" i="5"/>
  <c r="E38" i="5"/>
  <c r="M38" i="5"/>
  <c r="F38" i="5"/>
  <c r="N38" i="5"/>
  <c r="I38" i="5"/>
  <c r="G38" i="5"/>
  <c r="O38" i="5"/>
  <c r="H38" i="5"/>
  <c r="P38" i="5"/>
  <c r="Q38" i="5"/>
  <c r="J38" i="5"/>
  <c r="R38" i="5"/>
  <c r="G42" i="5"/>
  <c r="O42" i="5"/>
  <c r="H42" i="5"/>
  <c r="P42" i="5"/>
  <c r="I42" i="5"/>
  <c r="Q42" i="5"/>
  <c r="J42" i="5"/>
  <c r="R42" i="5"/>
  <c r="E42" i="5"/>
  <c r="C42" i="5"/>
  <c r="K42" i="5"/>
  <c r="S42" i="5"/>
  <c r="D42" i="5"/>
  <c r="L42" i="5"/>
  <c r="M42" i="5"/>
  <c r="F42" i="5"/>
  <c r="N42" i="5"/>
  <c r="C46" i="5"/>
  <c r="K46" i="5"/>
  <c r="S46" i="5"/>
  <c r="D46" i="5"/>
  <c r="L46" i="5"/>
  <c r="F46" i="5"/>
  <c r="N46" i="5"/>
  <c r="P46" i="5"/>
  <c r="Q46" i="5"/>
  <c r="G46" i="5"/>
  <c r="O46" i="5"/>
  <c r="H46" i="5"/>
  <c r="I46" i="5"/>
  <c r="E46" i="5"/>
  <c r="J46" i="5"/>
  <c r="R46" i="5"/>
  <c r="M46" i="5"/>
  <c r="G50" i="5"/>
  <c r="O50" i="5"/>
  <c r="H50" i="5"/>
  <c r="P50" i="5"/>
  <c r="J50" i="5"/>
  <c r="R50" i="5"/>
  <c r="L50" i="5"/>
  <c r="M50" i="5"/>
  <c r="C50" i="5"/>
  <c r="K50" i="5"/>
  <c r="S50" i="5"/>
  <c r="D50" i="5"/>
  <c r="E50" i="5"/>
  <c r="F50" i="5"/>
  <c r="I50" i="5"/>
  <c r="N50" i="5"/>
  <c r="Q50" i="5"/>
  <c r="E30" i="5"/>
  <c r="M30" i="5"/>
  <c r="F30" i="5"/>
  <c r="N30" i="5"/>
  <c r="G30" i="5"/>
  <c r="O30" i="5"/>
  <c r="H30" i="5"/>
  <c r="P30" i="5"/>
  <c r="I30" i="5"/>
  <c r="Q30" i="5"/>
  <c r="L30" i="5"/>
  <c r="J30" i="5"/>
  <c r="R30" i="5"/>
  <c r="C30" i="5"/>
  <c r="K30" i="5"/>
  <c r="S30" i="5"/>
  <c r="D30" i="5"/>
  <c r="D31" i="5"/>
  <c r="L31" i="5"/>
  <c r="E31" i="5"/>
  <c r="M31" i="5"/>
  <c r="F31" i="5"/>
  <c r="N31" i="5"/>
  <c r="G31" i="5"/>
  <c r="O31" i="5"/>
  <c r="H31" i="5"/>
  <c r="P31" i="5"/>
  <c r="C31" i="5"/>
  <c r="S31" i="5"/>
  <c r="I31" i="5"/>
  <c r="Q31" i="5"/>
  <c r="J31" i="5"/>
  <c r="R31" i="5"/>
  <c r="K31" i="5"/>
  <c r="C32" i="5"/>
  <c r="K32" i="5"/>
  <c r="S32" i="5"/>
  <c r="D32" i="5"/>
  <c r="L32" i="5"/>
  <c r="E32" i="5"/>
  <c r="M32" i="5"/>
  <c r="F32" i="5"/>
  <c r="N32" i="5"/>
  <c r="G32" i="5"/>
  <c r="O32" i="5"/>
  <c r="R32" i="5"/>
  <c r="H32" i="5"/>
  <c r="P32" i="5"/>
  <c r="I32" i="5"/>
  <c r="Q32" i="5"/>
  <c r="J32" i="5"/>
  <c r="I34" i="5"/>
  <c r="Q34" i="5"/>
  <c r="J34" i="5"/>
  <c r="R34" i="5"/>
  <c r="C34" i="5"/>
  <c r="K34" i="5"/>
  <c r="S34" i="5"/>
  <c r="D34" i="5"/>
  <c r="L34" i="5"/>
  <c r="E34" i="5"/>
  <c r="M34" i="5"/>
  <c r="P34" i="5"/>
  <c r="F34" i="5"/>
  <c r="N34" i="5"/>
  <c r="G34" i="5"/>
  <c r="O34" i="5"/>
  <c r="H34" i="5"/>
  <c r="H35" i="5"/>
  <c r="P35" i="5"/>
  <c r="I35" i="5"/>
  <c r="Q35" i="5"/>
  <c r="J35" i="5"/>
  <c r="R35" i="5"/>
  <c r="C35" i="5"/>
  <c r="K35" i="5"/>
  <c r="S35" i="5"/>
  <c r="D35" i="5"/>
  <c r="L35" i="5"/>
  <c r="O35" i="5"/>
  <c r="E35" i="5"/>
  <c r="M35" i="5"/>
  <c r="F35" i="5"/>
  <c r="N35" i="5"/>
  <c r="G35" i="5"/>
  <c r="J33" i="5"/>
  <c r="R33" i="5"/>
  <c r="C33" i="5"/>
  <c r="K33" i="5"/>
  <c r="S33" i="5"/>
  <c r="D33" i="5"/>
  <c r="L33" i="5"/>
  <c r="E33" i="5"/>
  <c r="M33" i="5"/>
  <c r="F33" i="5"/>
  <c r="N33" i="5"/>
  <c r="Q33" i="5"/>
  <c r="G33" i="5"/>
  <c r="O33" i="5"/>
  <c r="H33" i="5"/>
  <c r="P33" i="5"/>
  <c r="I33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<sst xmlns="http://schemas.openxmlformats.org/spreadsheetml/2006/main" count="155" uniqueCount="56">
  <si>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</si>
  <si>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</si>
  <si>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</si>
  <si>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</si>
  <si>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</si>
  <si>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</si>
  <si>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</si>
  <si>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</si>
  <si>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</si>
  <si>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</si>
  <si>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</si>
  <si>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</si>
  <si>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</si>
  <si>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</si>
  <si>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</si>
  <si>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</si>
  <si>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</si>
  <si>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</si>
  <si>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</si>
  <si>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</si>
  <si>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</si>
  <si>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</si>
  <si>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</si>
  <si>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</si>
  <si>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</si>
  <si>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</si>
  <si>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</si>
  <si>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</si>
  <si>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</si>
  <si>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</si>
  <si>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</si>
  <si>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</si>
  <si>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</si>
  <si>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</si>
  <si>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</si>
  <si>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</si>
  <si>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</si>
  <si>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</si>
  <si>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</si>
  <si>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</si>
  <si>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</si>
  <si>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</si>
  <si>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</si>
  <si>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</si>
  <si>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</si>
  <si>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</si>
  <si>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</si>
  <si>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</si>
  <si>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</si>
  <si>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</si>
  <si>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</si>
  <si>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</si>
  <si>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</si>
  <si>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</si>
  <si>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VD45, Le Pissot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</si>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</sst>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abSelected="1" workbookViewId="0">
      <selection activeCell="F32" sqref="F32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45518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0.12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12</v>
      </c>
      <c r="B9" s="30">
        <v>0.1</v>
      </c>
      <c r="C9" s="7">
        <v>2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31">
        <v>0.1</v>
      </c>
      <c r="C10" s="8">
        <v>2</v>
      </c>
      <c r="D10" s="8">
        <v>1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16</v>
      </c>
      <c r="B11" s="31">
        <v>0.2</v>
      </c>
      <c r="C11" s="8">
        <v>4</v>
      </c>
      <c r="D11" s="8">
        <v>1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18</v>
      </c>
      <c r="B12" s="31">
        <v>0.2</v>
      </c>
      <c r="C12" s="8">
        <v>4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22</v>
      </c>
      <c r="B13" s="31">
        <v>0.3</v>
      </c>
      <c r="C13" s="8"/>
      <c r="D13" s="8">
        <v>3</v>
      </c>
      <c r="E13" s="8"/>
      <c r="F13" s="8"/>
      <c r="G13" s="8"/>
      <c r="H13" s="8"/>
      <c r="I13" s="8"/>
      <c r="J13" s="8"/>
      <c r="K13" s="8">
        <v>1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26</v>
      </c>
      <c r="B14" s="31">
        <v>0.5</v>
      </c>
      <c r="C14" s="8">
        <v>2</v>
      </c>
      <c r="D14" s="8"/>
      <c r="E14" s="8"/>
      <c r="F14" s="8"/>
      <c r="G14" s="8"/>
      <c r="H14" s="8"/>
      <c r="I14" s="8"/>
      <c r="J14" s="8"/>
      <c r="K14" s="8">
        <v>2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30</v>
      </c>
      <c r="B15" s="31">
        <v>0.7</v>
      </c>
      <c r="C15" s="8"/>
      <c r="D15" s="8"/>
      <c r="E15" s="8"/>
      <c r="F15" s="8"/>
      <c r="G15" s="8"/>
      <c r="H15" s="8"/>
      <c r="I15" s="8"/>
      <c r="J15" s="8"/>
      <c r="K15" s="8">
        <v>2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34</v>
      </c>
      <c r="B16" s="31">
        <v>1</v>
      </c>
      <c r="C16" s="8">
        <v>2</v>
      </c>
      <c r="D16" s="8">
        <v>1</v>
      </c>
      <c r="E16" s="8"/>
      <c r="F16" s="8"/>
      <c r="G16" s="8"/>
      <c r="H16" s="8"/>
      <c r="I16" s="8"/>
      <c r="J16" s="8"/>
      <c r="K16" s="8">
        <v>1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38</v>
      </c>
      <c r="B17" s="31">
        <v>1.3</v>
      </c>
      <c r="C17" s="8"/>
      <c r="D17" s="8"/>
      <c r="E17" s="8"/>
      <c r="F17" s="8"/>
      <c r="G17" s="8"/>
      <c r="H17" s="8"/>
      <c r="I17" s="8"/>
      <c r="J17" s="8"/>
      <c r="K17" s="8">
        <v>3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42</v>
      </c>
      <c r="B18" s="31">
        <v>1.6</v>
      </c>
      <c r="C18" s="8"/>
      <c r="D18" s="8">
        <v>2</v>
      </c>
      <c r="E18" s="8"/>
      <c r="F18" s="8"/>
      <c r="G18" s="8"/>
      <c r="H18" s="8"/>
      <c r="I18" s="8"/>
      <c r="J18" s="8"/>
      <c r="K18" s="8">
        <v>1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46</v>
      </c>
      <c r="B19" s="8">
        <v>2</v>
      </c>
      <c r="C19" s="8"/>
      <c r="D19" s="8">
        <v>1</v>
      </c>
      <c r="E19" s="8"/>
      <c r="F19" s="8"/>
      <c r="G19" s="8"/>
      <c r="H19" s="8"/>
      <c r="I19" s="8"/>
      <c r="J19" s="8"/>
      <c r="K19" s="8">
        <v>1</v>
      </c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50</v>
      </c>
      <c r="B20" s="8">
        <v>2.4</v>
      </c>
      <c r="C20" s="8">
        <v>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54</v>
      </c>
      <c r="B21" s="8">
        <v>2.8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58</v>
      </c>
      <c r="B22" s="8">
        <v>3.3</v>
      </c>
      <c r="C22" s="8"/>
      <c r="D22" s="8"/>
      <c r="E22" s="8"/>
      <c r="F22" s="8"/>
      <c r="G22" s="8"/>
      <c r="H22" s="8"/>
      <c r="I22" s="8">
        <v>2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62</v>
      </c>
      <c r="B23" s="8">
        <v>3.8</v>
      </c>
      <c r="C23" s="8"/>
      <c r="D23" s="8">
        <v>1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66</v>
      </c>
      <c r="B24" s="8">
        <v>4.4000000000000004</v>
      </c>
      <c r="C24" s="8">
        <v>3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86</v>
      </c>
      <c r="B26" s="8"/>
      <c r="C26" s="8">
        <v>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21</v>
      </c>
      <c r="D54" s="12">
        <f t="shared" ref="D54:S54" si="0">SUM(D9:D51)</f>
        <v>10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2</v>
      </c>
      <c r="J54" s="12">
        <f t="shared" si="0"/>
        <v>0</v>
      </c>
      <c r="K54" s="12">
        <f t="shared" si="0"/>
        <v>11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44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175</v>
      </c>
      <c r="D55" s="20">
        <f t="shared" ref="D55:S55" si="3">ROUND(D54/$B$6, 1)</f>
        <v>83.3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16.7</v>
      </c>
      <c r="J55" s="20">
        <f t="shared" si="3"/>
        <v>0</v>
      </c>
      <c r="K55" s="20">
        <f t="shared" si="3"/>
        <v>91.7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367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2.33</v>
      </c>
      <c r="D56" s="22">
        <f>ROUND('Calcul surface terriere'!D53, 2)</f>
        <v>0.99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0.53</v>
      </c>
      <c r="J56" s="22">
        <f>ROUND('Calcul surface terriere'!J53, 2)</f>
        <v>0</v>
      </c>
      <c r="K56" s="22">
        <f>ROUND('Calcul surface terriere'!K53, 2)</f>
        <v>1.02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4.9000000000000004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19.39</v>
      </c>
      <c r="D57" s="22">
        <f>ROUND('Calcul surface terriere'!D54, 2)</f>
        <v>8.2100000000000009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4.4000000000000004</v>
      </c>
      <c r="J57" s="22">
        <f>ROUND('Calcul surface terriere'!J54, 2)</f>
        <v>0</v>
      </c>
      <c r="K57" s="22">
        <f>ROUND('Calcul surface terriere'!K54, 2)</f>
        <v>8.51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40.5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48</v>
      </c>
      <c r="D58" s="24">
        <f>ROUND(100 * 'Calcul surface terriere'!D55,0)</f>
        <v>20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11</v>
      </c>
      <c r="J58" s="24">
        <f>ROUND(100 * 'Calcul surface terriere'!J55,0)</f>
        <v>0</v>
      </c>
      <c r="K58" s="24">
        <f>ROUND(100 * 'Calcul surface terriere'!K55,0)</f>
        <v>21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20.6</v>
      </c>
      <c r="D59" s="26">
        <f>ROUND('Calcul volume sur pied'!D53, 1)</f>
        <v>11.2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6.6</v>
      </c>
      <c r="J59" s="26">
        <f>ROUND('Calcul volume sur pied'!J53, 1)</f>
        <v>0</v>
      </c>
      <c r="K59" s="26">
        <f>ROUND('Calcul volume sur pied'!K53, 1)</f>
        <v>11.2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50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171.7</v>
      </c>
      <c r="D60" s="26">
        <f>ROUND('Calcul volume sur pied'!D54, 1)</f>
        <v>93.3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55</v>
      </c>
      <c r="J60" s="26">
        <f>ROUND('Calcul volume sur pied'!J54, 1)</f>
        <v>0</v>
      </c>
      <c r="K60" s="26">
        <f>ROUND('Calcul volume sur pied'!K54, 1)</f>
        <v>93.3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413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42</v>
      </c>
      <c r="D61" s="24">
        <f>ROUND(100 * 'Calcul volume sur pied'!D55, 0)</f>
        <v>23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13</v>
      </c>
      <c r="J61" s="24">
        <f>ROUND(100 * 'Calcul volume sur pied'!J55, 0)</f>
        <v>0</v>
      </c>
      <c r="K61" s="24">
        <f>ROUND(100 * 'Calcul volume sur pied'!K55, 0)</f>
        <v>23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0.12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12</v>
      </c>
      <c r="B9" s="7">
        <f>'Protocole Inventaire'!B9</f>
        <v>0.1</v>
      </c>
      <c r="C9" s="7">
        <f>'Protocole Inventaire'!C9/$B$6</f>
        <v>16.666666666666668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Inventaire'!C10/$B$6</f>
        <v>16.666666666666668</v>
      </c>
      <c r="D10" s="8">
        <f>'Protocole Inventaire'!D10/$B$6</f>
        <v>8.3333333333333339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16</v>
      </c>
      <c r="B11" s="8">
        <f>'Protocole Inventaire'!B11</f>
        <v>0.2</v>
      </c>
      <c r="C11" s="8">
        <f>'Protocole Inventaire'!C11/$B$6</f>
        <v>33.333333333333336</v>
      </c>
      <c r="D11" s="8">
        <f>'Protocole Inventaire'!D11/$B$6</f>
        <v>8.3333333333333339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0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18</v>
      </c>
      <c r="B12" s="8">
        <f>'Protocole Inventaire'!B12</f>
        <v>0.2</v>
      </c>
      <c r="C12" s="8">
        <f>'Protocole Inventaire'!C12/$B$6</f>
        <v>33.333333333333336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0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22</v>
      </c>
      <c r="B13" s="8">
        <f>'Protocole Inventaire'!B13</f>
        <v>0.3</v>
      </c>
      <c r="C13" s="8">
        <f>'Protocole Inventaire'!C13/$B$6</f>
        <v>0</v>
      </c>
      <c r="D13" s="8">
        <f>'Protocole Inventaire'!D13/$B$6</f>
        <v>25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0</v>
      </c>
      <c r="J13" s="8">
        <f>'Protocole Inventaire'!J13/$B$6</f>
        <v>0</v>
      </c>
      <c r="K13" s="8">
        <f>'Protocole Inventaire'!K13/$B$6</f>
        <v>8.3333333333333339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26</v>
      </c>
      <c r="B14" s="8">
        <f>'Protocole Inventaire'!B14</f>
        <v>0.5</v>
      </c>
      <c r="C14" s="8">
        <f>'Protocole Inventaire'!C14/$B$6</f>
        <v>16.666666666666668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0</v>
      </c>
      <c r="K14" s="8">
        <f>'Protocole Inventaire'!K14/$B$6</f>
        <v>16.666666666666668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30</v>
      </c>
      <c r="B15" s="8">
        <f>'Protocole Inventaire'!B15</f>
        <v>0.7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0</v>
      </c>
      <c r="K15" s="8">
        <f>'Protocole Inventaire'!K15/$B$6</f>
        <v>16.666666666666668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34</v>
      </c>
      <c r="B16" s="8">
        <f>'Protocole Inventaire'!B16</f>
        <v>1</v>
      </c>
      <c r="C16" s="8">
        <f>'Protocole Inventaire'!C16/$B$6</f>
        <v>16.666666666666668</v>
      </c>
      <c r="D16" s="8">
        <f>'Protocole Inventaire'!D16/$B$6</f>
        <v>8.3333333333333339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8.3333333333333339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38</v>
      </c>
      <c r="B17" s="8">
        <f>'Protocole Inventaire'!B17</f>
        <v>1.3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25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42</v>
      </c>
      <c r="B18" s="8">
        <f>'Protocole Inventaire'!B18</f>
        <v>1.6</v>
      </c>
      <c r="C18" s="8">
        <f>'Protocole Inventaire'!C18/$B$6</f>
        <v>0</v>
      </c>
      <c r="D18" s="8">
        <f>'Protocole Inventaire'!D18/$B$6</f>
        <v>16.666666666666668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8.3333333333333339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46</v>
      </c>
      <c r="B19" s="8">
        <f>'Protocole Inventaire'!B19</f>
        <v>2</v>
      </c>
      <c r="C19" s="8">
        <f>'Protocole Inventaire'!C19/$B$6</f>
        <v>0</v>
      </c>
      <c r="D19" s="8">
        <f>'Protocole Inventaire'!D19/$B$6</f>
        <v>8.3333333333333339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8.3333333333333339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50</v>
      </c>
      <c r="B20" s="8">
        <f>'Protocole Inventaire'!B20</f>
        <v>2.4</v>
      </c>
      <c r="C20" s="8">
        <f>'Protocole Inventaire'!C20/$B$6</f>
        <v>8.3333333333333339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54</v>
      </c>
      <c r="B21" s="8">
        <f>'Protocole Inventaire'!B21</f>
        <v>2.8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58</v>
      </c>
      <c r="B22" s="8">
        <f>'Protocole Inventaire'!B22</f>
        <v>3.3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16.666666666666668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62</v>
      </c>
      <c r="B23" s="8">
        <f>'Protocole Inventaire'!B23</f>
        <v>3.8</v>
      </c>
      <c r="C23" s="8">
        <f>'Protocole Inventaire'!C23/$B$6</f>
        <v>0</v>
      </c>
      <c r="D23" s="8">
        <f>'Protocole Inventaire'!D23/$B$6</f>
        <v>8.3333333333333339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66</v>
      </c>
      <c r="B24" s="8">
        <f>'Protocole Inventaire'!B24</f>
        <v>4.4000000000000004</v>
      </c>
      <c r="C24" s="8">
        <f>'Protocole Inventaire'!C24/$B$6</f>
        <v>25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86</v>
      </c>
      <c r="B26" s="8">
        <f>'Protocole Inventaire'!B26</f>
        <v>0</v>
      </c>
      <c r="C26" s="8">
        <f>'Protocole Inventaire'!C26/$B$6</f>
        <v>8.3333333333333339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0</v>
      </c>
      <c r="B27" s="8">
        <f>'Protocole Inventaire'!B27</f>
        <v>0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0</v>
      </c>
      <c r="B28" s="8">
        <f>'Protocole Inventaire'!B28</f>
        <v>0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0</v>
      </c>
      <c r="B29" s="8">
        <f>'Protocole Inventaire'!B29</f>
        <v>0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0</v>
      </c>
      <c r="B30" s="8">
        <f>'Protocole Inventaire'!B30</f>
        <v>0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0</v>
      </c>
      <c r="B31" s="8">
        <f>'Protocole Inventaire'!B31</f>
        <v>0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0</v>
      </c>
      <c r="B32" s="8">
        <f>'Protocole Inventaire'!B32</f>
        <v>0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0</v>
      </c>
      <c r="B33" s="8">
        <f>'Protocole Inventaire'!B33</f>
        <v>0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0</v>
      </c>
      <c r="B34" s="8">
        <f>'Protocole Inventaire'!B34</f>
        <v>0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0.12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12</v>
      </c>
      <c r="B9" s="7">
        <f>'Protocole Inventaire'!B9</f>
        <v>0.1</v>
      </c>
      <c r="C9" s="7">
        <f>'Protocole Inventaire'!C9*($A9/200)^2*PI()</f>
        <v>2.2619467105846509E-2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Inventaire'!C10*($A10/200)^2*PI()</f>
        <v>3.0787608005179976E-2</v>
      </c>
      <c r="D10" s="8">
        <f>'Protocole Inventaire'!D10*($A10/200)^2*PI()</f>
        <v>1.5393804002589988E-2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16</v>
      </c>
      <c r="B11" s="8">
        <f>'Protocole Inventaire'!B11</f>
        <v>0.2</v>
      </c>
      <c r="C11" s="8">
        <f>'Protocole Inventaire'!C11*($A11/200)^2*PI()</f>
        <v>8.0424771931898703E-2</v>
      </c>
      <c r="D11" s="8">
        <f>'Protocole Inventaire'!D11*($A11/200)^2*PI()</f>
        <v>2.0106192982974676E-2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18</v>
      </c>
      <c r="B12" s="8">
        <f>'Protocole Inventaire'!B12</f>
        <v>0.2</v>
      </c>
      <c r="C12" s="8">
        <f>'Protocole Inventaire'!C12*($A12/200)^2*PI()</f>
        <v>0.10178760197630929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22</v>
      </c>
      <c r="B13" s="8">
        <f>'Protocole Inventaire'!B13</f>
        <v>0.3</v>
      </c>
      <c r="C13" s="8">
        <f>'Protocole Inventaire'!C13*($A13/200)^2*PI()</f>
        <v>0</v>
      </c>
      <c r="D13" s="8">
        <f>'Protocole Inventaire'!D13*($A13/200)^2*PI()</f>
        <v>0.11403981332530949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</v>
      </c>
      <c r="J13" s="8">
        <f>'Protocole Inventaire'!J13*($A13/200)^2*PI()</f>
        <v>0</v>
      </c>
      <c r="K13" s="8">
        <f>'Protocole Inventaire'!K13*($A13/200)^2*PI()</f>
        <v>3.8013271108436497E-2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26</v>
      </c>
      <c r="B14" s="8">
        <f>'Protocole Inventaire'!B14</f>
        <v>0.5</v>
      </c>
      <c r="C14" s="8">
        <f>'Protocole Inventaire'!C14*($A14/200)^2*PI()</f>
        <v>0.10618583169133503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0</v>
      </c>
      <c r="K14" s="8">
        <f>'Protocole Inventaire'!K14*($A14/200)^2*PI()</f>
        <v>0.10618583169133503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30</v>
      </c>
      <c r="B15" s="8">
        <f>'Protocole Inventaire'!B15</f>
        <v>0.7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</v>
      </c>
      <c r="K15" s="8">
        <f>'Protocole Inventaire'!K15*($A15/200)^2*PI()</f>
        <v>0.1413716694115407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34</v>
      </c>
      <c r="B16" s="8">
        <f>'Protocole Inventaire'!B16</f>
        <v>1</v>
      </c>
      <c r="C16" s="8">
        <f>'Protocole Inventaire'!C16*($A16/200)^2*PI()</f>
        <v>0.18158405537749009</v>
      </c>
      <c r="D16" s="8">
        <f>'Protocole Inventaire'!D16*($A16/200)^2*PI()</f>
        <v>9.0792027688745044E-2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9.0792027688745044E-2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38</v>
      </c>
      <c r="B17" s="8">
        <f>'Protocole Inventaire'!B17</f>
        <v>1.3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0.34023448438377463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42</v>
      </c>
      <c r="B18" s="8">
        <f>'Protocole Inventaire'!B18</f>
        <v>1.6</v>
      </c>
      <c r="C18" s="8">
        <f>'Protocole Inventaire'!C18*($A18/200)^2*PI()</f>
        <v>0</v>
      </c>
      <c r="D18" s="8">
        <f>'Protocole Inventaire'!D18*($A18/200)^2*PI()</f>
        <v>0.27708847204661974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0.13854423602330987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46</v>
      </c>
      <c r="B19" s="8">
        <f>'Protocole Inventaire'!B19</f>
        <v>2</v>
      </c>
      <c r="C19" s="8">
        <f>'Protocole Inventaire'!C19*($A19/200)^2*PI()</f>
        <v>0</v>
      </c>
      <c r="D19" s="8">
        <f>'Protocole Inventaire'!D19*($A19/200)^2*PI()</f>
        <v>0.16619025137490007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0.16619025137490007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50</v>
      </c>
      <c r="B20" s="8">
        <f>'Protocole Inventaire'!B20</f>
        <v>2.4</v>
      </c>
      <c r="C20" s="8">
        <f>'Protocole Inventaire'!C20*($A20/200)^2*PI()</f>
        <v>0.19634954084936207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54</v>
      </c>
      <c r="B21" s="8">
        <f>'Protocole Inventaire'!B21</f>
        <v>2.8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58</v>
      </c>
      <c r="B22" s="8">
        <f>'Protocole Inventaire'!B22</f>
        <v>3.3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0.52841588433380315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62</v>
      </c>
      <c r="B23" s="8">
        <f>'Protocole Inventaire'!B23</f>
        <v>3.8</v>
      </c>
      <c r="C23" s="8">
        <f>'Protocole Inventaire'!C23*($A23/200)^2*PI()</f>
        <v>0</v>
      </c>
      <c r="D23" s="8">
        <f>'Protocole Inventaire'!D23*($A23/200)^2*PI()</f>
        <v>0.30190705400997914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66</v>
      </c>
      <c r="B24" s="8">
        <f>'Protocole Inventaire'!B24</f>
        <v>4.4000000000000004</v>
      </c>
      <c r="C24" s="8">
        <f>'Protocole Inventaire'!C24*($A24/200)^2*PI()</f>
        <v>1.0263583199277855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86</v>
      </c>
      <c r="B26" s="8">
        <f>'Protocole Inventaire'!B26</f>
        <v>0</v>
      </c>
      <c r="C26" s="8">
        <f>'Protocole Inventaire'!C26*($A26/200)^2*PI()</f>
        <v>0.58088048164875272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0</v>
      </c>
      <c r="B27" s="8">
        <f>'Protocole Inventaire'!B27</f>
        <v>0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0</v>
      </c>
      <c r="B28" s="8">
        <f>'Protocole Inventaire'!B28</f>
        <v>0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0</v>
      </c>
      <c r="B29" s="8">
        <f>'Protocole Inventaire'!B29</f>
        <v>0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0</v>
      </c>
      <c r="B30" s="8">
        <f>'Protocole Inventaire'!B30</f>
        <v>0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0</v>
      </c>
      <c r="B31" s="8">
        <f>'Protocole Inventaire'!B31</f>
        <v>0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0</v>
      </c>
      <c r="B32" s="8">
        <f>'Protocole Inventaire'!B32</f>
        <v>0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0</v>
      </c>
      <c r="B33" s="8">
        <f>'Protocole Inventaire'!B33</f>
        <v>0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0</v>
      </c>
      <c r="B34" s="8">
        <f>'Protocole Inventaire'!B34</f>
        <v>0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2.32697767851396</v>
      </c>
      <c r="D53">
        <f t="shared" ref="D53:S53" si="0">SUM(D9:D51)</f>
        <v>0.98551761543111804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0.52841588433380315</v>
      </c>
      <c r="J53">
        <f t="shared" si="0"/>
        <v>0</v>
      </c>
      <c r="K53">
        <f t="shared" si="0"/>
        <v>1.0213317716820418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4.8622429499609234</v>
      </c>
    </row>
    <row r="54" spans="1:20" x14ac:dyDescent="0.25">
      <c r="A54" t="s">
        <v>49</v>
      </c>
      <c r="B54" t="s">
        <v>30</v>
      </c>
      <c r="C54">
        <f>C53/$B$6</f>
        <v>19.391480654283001</v>
      </c>
      <c r="D54">
        <f t="shared" ref="D54:S54" si="1">D53/$B$6</f>
        <v>8.2126467952593174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4.403465702781693</v>
      </c>
      <c r="J54">
        <f t="shared" si="1"/>
        <v>0</v>
      </c>
      <c r="K54">
        <f t="shared" si="1"/>
        <v>8.5110980973503487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40.518691249674362</v>
      </c>
    </row>
    <row r="55" spans="1:20" x14ac:dyDescent="0.25">
      <c r="A55" t="s">
        <v>49</v>
      </c>
      <c r="B55" t="s">
        <v>50</v>
      </c>
      <c r="C55">
        <f>C54/$T54</f>
        <v>0.47858112037216516</v>
      </c>
      <c r="D55">
        <f t="shared" ref="D55:S55" si="2">D54/$T54</f>
        <v>0.20268785940427728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0.10867739225948179</v>
      </c>
      <c r="J55">
        <f t="shared" si="2"/>
        <v>0</v>
      </c>
      <c r="K55">
        <f t="shared" si="2"/>
        <v>0.21005362796407573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0.12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12</v>
      </c>
      <c r="B9" s="7">
        <f>'Protocole Inventaire'!B9</f>
        <v>0.1</v>
      </c>
      <c r="C9" s="7">
        <f>'Protocole Inventaire'!C9*$B9</f>
        <v>0.2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Inventaire'!C10*$B10</f>
        <v>0.2</v>
      </c>
      <c r="D10" s="8">
        <f>'Protocole Inventaire'!D10*$B10</f>
        <v>0.1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16</v>
      </c>
      <c r="B11" s="8">
        <f>'Protocole Inventaire'!B11</f>
        <v>0.2</v>
      </c>
      <c r="C11" s="8">
        <f>'Protocole Inventaire'!C11*$B11</f>
        <v>0.8</v>
      </c>
      <c r="D11" s="8">
        <f>'Protocole Inventaire'!D11*$B11</f>
        <v>0.2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18</v>
      </c>
      <c r="B12" s="8">
        <f>'Protocole Inventaire'!B12</f>
        <v>0.2</v>
      </c>
      <c r="C12" s="8">
        <f>'Protocole Inventaire'!C12*$B12</f>
        <v>0.8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22</v>
      </c>
      <c r="B13" s="8">
        <f>'Protocole Inventaire'!B13</f>
        <v>0.3</v>
      </c>
      <c r="C13" s="8">
        <f>'Protocole Inventaire'!C13*$B13</f>
        <v>0</v>
      </c>
      <c r="D13" s="8">
        <f>'Protocole Inventaire'!D13*$B13</f>
        <v>0.89999999999999991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</v>
      </c>
      <c r="J13" s="8">
        <f>'Protocole Inventaire'!J13*$B13</f>
        <v>0</v>
      </c>
      <c r="K13" s="8">
        <f>'Protocole Inventaire'!K13*$B13</f>
        <v>0.3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26</v>
      </c>
      <c r="B14" s="8">
        <f>'Protocole Inventaire'!B14</f>
        <v>0.5</v>
      </c>
      <c r="C14" s="8">
        <f>'Protocole Inventaire'!C14*$B14</f>
        <v>1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</v>
      </c>
      <c r="K14" s="8">
        <f>'Protocole Inventaire'!K14*$B14</f>
        <v>1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30</v>
      </c>
      <c r="B15" s="8">
        <f>'Protocole Inventaire'!B15</f>
        <v>0.7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</v>
      </c>
      <c r="K15" s="8">
        <f>'Protocole Inventaire'!K15*$B15</f>
        <v>1.4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34</v>
      </c>
      <c r="B16" s="8">
        <f>'Protocole Inventaire'!B16</f>
        <v>1</v>
      </c>
      <c r="C16" s="8">
        <f>'Protocole Inventaire'!C16*$B16</f>
        <v>2</v>
      </c>
      <c r="D16" s="8">
        <f>'Protocole Inventaire'!D16*$B16</f>
        <v>1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1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38</v>
      </c>
      <c r="B17" s="8">
        <f>'Protocole Inventaire'!B17</f>
        <v>1.3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3.9000000000000004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42</v>
      </c>
      <c r="B18" s="8">
        <f>'Protocole Inventaire'!B18</f>
        <v>1.6</v>
      </c>
      <c r="C18" s="8">
        <f>'Protocole Inventaire'!C18*$B18</f>
        <v>0</v>
      </c>
      <c r="D18" s="8">
        <f>'Protocole Inventaire'!D18*$B18</f>
        <v>3.2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1.6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46</v>
      </c>
      <c r="B19" s="8">
        <f>'Protocole Inventaire'!B19</f>
        <v>2</v>
      </c>
      <c r="C19" s="8">
        <f>'Protocole Inventaire'!C19*$B19</f>
        <v>0</v>
      </c>
      <c r="D19" s="8">
        <f>'Protocole Inventaire'!D19*$B19</f>
        <v>2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2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50</v>
      </c>
      <c r="B20" s="8">
        <f>'Protocole Inventaire'!B20</f>
        <v>2.4</v>
      </c>
      <c r="C20" s="8">
        <f>'Protocole Inventaire'!C20*$B20</f>
        <v>2.4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54</v>
      </c>
      <c r="B21" s="8">
        <f>'Protocole Inventaire'!B21</f>
        <v>2.8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58</v>
      </c>
      <c r="B22" s="8">
        <f>'Protocole Inventaire'!B22</f>
        <v>3.3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6.6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62</v>
      </c>
      <c r="B23" s="8">
        <f>'Protocole Inventaire'!B23</f>
        <v>3.8</v>
      </c>
      <c r="C23" s="8">
        <f>'Protocole Inventaire'!C23*$B23</f>
        <v>0</v>
      </c>
      <c r="D23" s="8">
        <f>'Protocole Inventaire'!D23*$B23</f>
        <v>3.8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66</v>
      </c>
      <c r="B24" s="8">
        <f>'Protocole Inventaire'!B24</f>
        <v>4.4000000000000004</v>
      </c>
      <c r="C24" s="8">
        <f>'Protocole Inventaire'!C24*$B24</f>
        <v>13.200000000000001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86</v>
      </c>
      <c r="B26" s="8">
        <f>'Protocole Inventaire'!B26</f>
        <v>0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0</v>
      </c>
      <c r="B27" s="8">
        <f>'Protocole Inventaire'!B27</f>
        <v>0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0</v>
      </c>
      <c r="B28" s="8">
        <f>'Protocole Inventaire'!B28</f>
        <v>0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0</v>
      </c>
      <c r="B29" s="8">
        <f>'Protocole Inventaire'!B29</f>
        <v>0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0</v>
      </c>
      <c r="B30" s="8">
        <f>'Protocole Inventaire'!B30</f>
        <v>0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0</v>
      </c>
      <c r="B31" s="8">
        <f>'Protocole Inventaire'!B31</f>
        <v>0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0</v>
      </c>
      <c r="B32" s="8">
        <f>'Protocole Inventaire'!B32</f>
        <v>0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0</v>
      </c>
      <c r="B33" s="8">
        <f>'Protocole Inventaire'!B33</f>
        <v>0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0</v>
      </c>
      <c r="B34" s="8">
        <f>'Protocole Inventaire'!B34</f>
        <v>0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20.6</v>
      </c>
      <c r="D53">
        <f t="shared" ref="D53:S53" si="0">SUM(D9:D51)</f>
        <v>11.2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6.6</v>
      </c>
      <c r="J53">
        <f t="shared" si="0"/>
        <v>0</v>
      </c>
      <c r="K53">
        <f t="shared" si="0"/>
        <v>11.200000000000001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49.6</v>
      </c>
    </row>
    <row r="54" spans="1:20" x14ac:dyDescent="0.25">
      <c r="A54" t="s">
        <v>53</v>
      </c>
      <c r="B54" t="s">
        <v>30</v>
      </c>
      <c r="C54">
        <f>C53/$B$6</f>
        <v>171.66666666666669</v>
      </c>
      <c r="D54">
        <f t="shared" ref="D54:S54" si="1">D53/$B$6</f>
        <v>93.333333333333329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55</v>
      </c>
      <c r="J54">
        <f t="shared" si="1"/>
        <v>0</v>
      </c>
      <c r="K54">
        <f t="shared" si="1"/>
        <v>93.333333333333343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413.33333333333337</v>
      </c>
    </row>
    <row r="55" spans="1:20" x14ac:dyDescent="0.25">
      <c r="A55" t="s">
        <v>53</v>
      </c>
      <c r="B55" t="s">
        <v>50</v>
      </c>
      <c r="C55">
        <f>C54/$T54</f>
        <v>0.41532258064516131</v>
      </c>
      <c r="D55">
        <f t="shared" ref="D55:S55" si="2">D54/$T54</f>
        <v>0.22580645161290319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0.13306451612903225</v>
      </c>
      <c r="J55">
        <f t="shared" si="2"/>
        <v>0</v>
      </c>
      <c r="K55">
        <f t="shared" si="2"/>
        <v>0.22580645161290322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cp:lastPrinted>2024-07-24T11:54:02Z</cp:lastPrinted>
  <dcterms:created xsi:type="dcterms:W3CDTF">2022-03-10T11:48:40Z</dcterms:created>
  <dcterms:modified xsi:type="dcterms:W3CDTF">2024-08-19T13:49:28Z</dcterms:modified>
</cp:coreProperties>
</file>