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25\"/>
    </mc:Choice>
  </mc:AlternateContent>
  <bookViews>
    <workbookView xWindow="0" yWindow="0" windowWidth="29460" windowHeight="1176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4" i="2" l="1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6" i="5" l="1"/>
  <c r="K36" i="5"/>
  <c r="S36" i="5"/>
  <c r="D36" i="5"/>
  <c r="L36" i="5"/>
  <c r="E36" i="5"/>
  <c r="M36" i="5"/>
  <c r="F36" i="5"/>
  <c r="N36" i="5"/>
  <c r="G36" i="5"/>
  <c r="O36" i="5"/>
  <c r="H36" i="5"/>
  <c r="P36" i="5"/>
  <c r="R36" i="5"/>
  <c r="I36" i="5"/>
  <c r="Q36" i="5"/>
  <c r="J36" i="5"/>
  <c r="G40" i="5"/>
  <c r="O40" i="5"/>
  <c r="H40" i="5"/>
  <c r="P40" i="5"/>
  <c r="I40" i="5"/>
  <c r="Q40" i="5"/>
  <c r="J40" i="5"/>
  <c r="R40" i="5"/>
  <c r="C40" i="5"/>
  <c r="K40" i="5"/>
  <c r="S40" i="5"/>
  <c r="F40" i="5"/>
  <c r="D40" i="5"/>
  <c r="L40" i="5"/>
  <c r="N40" i="5"/>
  <c r="E40" i="5"/>
  <c r="M40" i="5"/>
  <c r="C44" i="5"/>
  <c r="K44" i="5"/>
  <c r="S44" i="5"/>
  <c r="D44" i="5"/>
  <c r="L44" i="5"/>
  <c r="E44" i="5"/>
  <c r="M44" i="5"/>
  <c r="J44" i="5"/>
  <c r="F44" i="5"/>
  <c r="N44" i="5"/>
  <c r="G44" i="5"/>
  <c r="O44" i="5"/>
  <c r="R44" i="5"/>
  <c r="H44" i="5"/>
  <c r="P44" i="5"/>
  <c r="I44" i="5"/>
  <c r="Q44" i="5"/>
  <c r="G48" i="5"/>
  <c r="O48" i="5"/>
  <c r="H48" i="5"/>
  <c r="P48" i="5"/>
  <c r="I48" i="5"/>
  <c r="Q48" i="5"/>
  <c r="F48" i="5"/>
  <c r="J48" i="5"/>
  <c r="R48" i="5"/>
  <c r="C48" i="5"/>
  <c r="K48" i="5"/>
  <c r="S48" i="5"/>
  <c r="D48" i="5"/>
  <c r="L48" i="5"/>
  <c r="E48" i="5"/>
  <c r="M48" i="5"/>
  <c r="N48" i="5"/>
  <c r="C36" i="6"/>
  <c r="K36" i="6"/>
  <c r="S36" i="6"/>
  <c r="H36" i="6"/>
  <c r="D36" i="6"/>
  <c r="L36" i="6"/>
  <c r="N36" i="6"/>
  <c r="O36" i="6"/>
  <c r="I36" i="6"/>
  <c r="E36" i="6"/>
  <c r="M36" i="6"/>
  <c r="F36" i="6"/>
  <c r="G36" i="6"/>
  <c r="P36" i="6"/>
  <c r="Q36" i="6"/>
  <c r="J36" i="6"/>
  <c r="R36" i="6"/>
  <c r="G40" i="6"/>
  <c r="O40" i="6"/>
  <c r="L40" i="6"/>
  <c r="H40" i="6"/>
  <c r="P40" i="6"/>
  <c r="J40" i="6"/>
  <c r="C40" i="6"/>
  <c r="S40" i="6"/>
  <c r="D40" i="6"/>
  <c r="I40" i="6"/>
  <c r="Q40" i="6"/>
  <c r="R40" i="6"/>
  <c r="K40" i="6"/>
  <c r="E40" i="6"/>
  <c r="M40" i="6"/>
  <c r="F40" i="6"/>
  <c r="N40" i="6"/>
  <c r="C44" i="6"/>
  <c r="K44" i="6"/>
  <c r="S44" i="6"/>
  <c r="H44" i="6"/>
  <c r="D44" i="6"/>
  <c r="L44" i="6"/>
  <c r="N44" i="6"/>
  <c r="G44" i="6"/>
  <c r="O44" i="6"/>
  <c r="P44" i="6"/>
  <c r="E44" i="6"/>
  <c r="M44" i="6"/>
  <c r="F44" i="6"/>
  <c r="I44" i="6"/>
  <c r="J44" i="6"/>
  <c r="Q44" i="6"/>
  <c r="R44" i="6"/>
  <c r="G48" i="6"/>
  <c r="O48" i="6"/>
  <c r="S48" i="6"/>
  <c r="H48" i="6"/>
  <c r="P48" i="6"/>
  <c r="R48" i="6"/>
  <c r="C48" i="6"/>
  <c r="D48" i="6"/>
  <c r="I48" i="6"/>
  <c r="Q48" i="6"/>
  <c r="J48" i="6"/>
  <c r="K48" i="6"/>
  <c r="L48" i="6"/>
  <c r="E48" i="6"/>
  <c r="N48" i="6"/>
  <c r="F48" i="6"/>
  <c r="M48" i="6"/>
  <c r="J37" i="5"/>
  <c r="R37" i="5"/>
  <c r="C37" i="5"/>
  <c r="K37" i="5"/>
  <c r="S37" i="5"/>
  <c r="D37" i="5"/>
  <c r="L37" i="5"/>
  <c r="E37" i="5"/>
  <c r="M37" i="5"/>
  <c r="F37" i="5"/>
  <c r="N37" i="5"/>
  <c r="I37" i="5"/>
  <c r="G37" i="5"/>
  <c r="O37" i="5"/>
  <c r="H37" i="5"/>
  <c r="P37" i="5"/>
  <c r="Q37" i="5"/>
  <c r="F41" i="5"/>
  <c r="N41" i="5"/>
  <c r="G41" i="5"/>
  <c r="O41" i="5"/>
  <c r="H41" i="5"/>
  <c r="P41" i="5"/>
  <c r="I41" i="5"/>
  <c r="Q41" i="5"/>
  <c r="J41" i="5"/>
  <c r="R41" i="5"/>
  <c r="E41" i="5"/>
  <c r="C41" i="5"/>
  <c r="K41" i="5"/>
  <c r="S41" i="5"/>
  <c r="D41" i="5"/>
  <c r="L41" i="5"/>
  <c r="M41" i="5"/>
  <c r="J45" i="5"/>
  <c r="R45" i="5"/>
  <c r="C45" i="5"/>
  <c r="K45" i="5"/>
  <c r="S45" i="5"/>
  <c r="D45" i="5"/>
  <c r="L45" i="5"/>
  <c r="E45" i="5"/>
  <c r="M45" i="5"/>
  <c r="F45" i="5"/>
  <c r="N45" i="5"/>
  <c r="G45" i="5"/>
  <c r="O45" i="5"/>
  <c r="Q45" i="5"/>
  <c r="H45" i="5"/>
  <c r="P45" i="5"/>
  <c r="I45" i="5"/>
  <c r="F49" i="5"/>
  <c r="N49" i="5"/>
  <c r="G49" i="5"/>
  <c r="O49" i="5"/>
  <c r="H49" i="5"/>
  <c r="P49" i="5"/>
  <c r="I49" i="5"/>
  <c r="Q49" i="5"/>
  <c r="J49" i="5"/>
  <c r="R49" i="5"/>
  <c r="E49" i="5"/>
  <c r="C49" i="5"/>
  <c r="K49" i="5"/>
  <c r="S49" i="5"/>
  <c r="M49" i="5"/>
  <c r="D49" i="5"/>
  <c r="L49" i="5"/>
  <c r="J37" i="6"/>
  <c r="R37" i="6"/>
  <c r="H37" i="6"/>
  <c r="C37" i="6"/>
  <c r="K37" i="6"/>
  <c r="S37" i="6"/>
  <c r="E37" i="6"/>
  <c r="G37" i="6"/>
  <c r="P37" i="6"/>
  <c r="D37" i="6"/>
  <c r="L37" i="6"/>
  <c r="M37" i="6"/>
  <c r="F37" i="6"/>
  <c r="N37" i="6"/>
  <c r="O37" i="6"/>
  <c r="I37" i="6"/>
  <c r="Q37" i="6"/>
  <c r="F41" i="6"/>
  <c r="N41" i="6"/>
  <c r="D41" i="6"/>
  <c r="G41" i="6"/>
  <c r="O41" i="6"/>
  <c r="I41" i="6"/>
  <c r="R41" i="6"/>
  <c r="K41" i="6"/>
  <c r="H41" i="6"/>
  <c r="P41" i="6"/>
  <c r="Q41" i="6"/>
  <c r="J41" i="6"/>
  <c r="C41" i="6"/>
  <c r="S41" i="6"/>
  <c r="M41" i="6"/>
  <c r="E41" i="6"/>
  <c r="L41" i="6"/>
  <c r="J45" i="6"/>
  <c r="R45" i="6"/>
  <c r="O45" i="6"/>
  <c r="C45" i="6"/>
  <c r="K45" i="6"/>
  <c r="S45" i="6"/>
  <c r="E45" i="6"/>
  <c r="N45" i="6"/>
  <c r="D45" i="6"/>
  <c r="L45" i="6"/>
  <c r="M45" i="6"/>
  <c r="F45" i="6"/>
  <c r="G45" i="6"/>
  <c r="I45" i="6"/>
  <c r="H45" i="6"/>
  <c r="P45" i="6"/>
  <c r="Q45" i="6"/>
  <c r="F49" i="6"/>
  <c r="N49" i="6"/>
  <c r="K49" i="6"/>
  <c r="G49" i="6"/>
  <c r="O49" i="6"/>
  <c r="Q49" i="6"/>
  <c r="J49" i="6"/>
  <c r="C49" i="6"/>
  <c r="H49" i="6"/>
  <c r="P49" i="6"/>
  <c r="I49" i="6"/>
  <c r="R49" i="6"/>
  <c r="S49" i="6"/>
  <c r="D49" i="6"/>
  <c r="L49" i="6"/>
  <c r="M49" i="6"/>
  <c r="E49" i="6"/>
  <c r="I38" i="5"/>
  <c r="Q38" i="5"/>
  <c r="J38" i="5"/>
  <c r="R38" i="5"/>
  <c r="C38" i="5"/>
  <c r="K38" i="5"/>
  <c r="S38" i="5"/>
  <c r="H38" i="5"/>
  <c r="D38" i="5"/>
  <c r="L38" i="5"/>
  <c r="E38" i="5"/>
  <c r="M38" i="5"/>
  <c r="F38" i="5"/>
  <c r="N38" i="5"/>
  <c r="P38" i="5"/>
  <c r="G38" i="5"/>
  <c r="O38" i="5"/>
  <c r="E42" i="5"/>
  <c r="M42" i="5"/>
  <c r="F42" i="5"/>
  <c r="N42" i="5"/>
  <c r="G42" i="5"/>
  <c r="O42" i="5"/>
  <c r="L42" i="5"/>
  <c r="H42" i="5"/>
  <c r="P42" i="5"/>
  <c r="I42" i="5"/>
  <c r="Q42" i="5"/>
  <c r="J42" i="5"/>
  <c r="R42" i="5"/>
  <c r="D42" i="5"/>
  <c r="C42" i="5"/>
  <c r="K42" i="5"/>
  <c r="S42" i="5"/>
  <c r="I46" i="5"/>
  <c r="Q46" i="5"/>
  <c r="J46" i="5"/>
  <c r="R46" i="5"/>
  <c r="C46" i="5"/>
  <c r="K46" i="5"/>
  <c r="S46" i="5"/>
  <c r="D46" i="5"/>
  <c r="L46" i="5"/>
  <c r="E46" i="5"/>
  <c r="M46" i="5"/>
  <c r="H46" i="5"/>
  <c r="F46" i="5"/>
  <c r="N46" i="5"/>
  <c r="G46" i="5"/>
  <c r="O46" i="5"/>
  <c r="P46" i="5"/>
  <c r="E50" i="5"/>
  <c r="M50" i="5"/>
  <c r="F50" i="5"/>
  <c r="N50" i="5"/>
  <c r="G50" i="5"/>
  <c r="O50" i="5"/>
  <c r="D50" i="5"/>
  <c r="H50" i="5"/>
  <c r="P50" i="5"/>
  <c r="I50" i="5"/>
  <c r="Q50" i="5"/>
  <c r="J50" i="5"/>
  <c r="R50" i="5"/>
  <c r="C50" i="5"/>
  <c r="K50" i="5"/>
  <c r="S50" i="5"/>
  <c r="L50" i="5"/>
  <c r="I38" i="6"/>
  <c r="Q38" i="6"/>
  <c r="N38" i="6"/>
  <c r="G38" i="6"/>
  <c r="J38" i="6"/>
  <c r="R38" i="6"/>
  <c r="D38" i="6"/>
  <c r="L38" i="6"/>
  <c r="E38" i="6"/>
  <c r="F38" i="6"/>
  <c r="C38" i="6"/>
  <c r="K38" i="6"/>
  <c r="S38" i="6"/>
  <c r="M38" i="6"/>
  <c r="O38" i="6"/>
  <c r="P38" i="6"/>
  <c r="H38" i="6"/>
  <c r="E42" i="6"/>
  <c r="M42" i="6"/>
  <c r="J42" i="6"/>
  <c r="F42" i="6"/>
  <c r="N42" i="6"/>
  <c r="H42" i="6"/>
  <c r="I42" i="6"/>
  <c r="R42" i="6"/>
  <c r="G42" i="6"/>
  <c r="O42" i="6"/>
  <c r="P42" i="6"/>
  <c r="Q42" i="6"/>
  <c r="K42" i="6"/>
  <c r="L42" i="6"/>
  <c r="C42" i="6"/>
  <c r="S42" i="6"/>
  <c r="D42" i="6"/>
  <c r="I46" i="6"/>
  <c r="Q46" i="6"/>
  <c r="J46" i="6"/>
  <c r="R46" i="6"/>
  <c r="D46" i="6"/>
  <c r="L46" i="6"/>
  <c r="E46" i="6"/>
  <c r="F46" i="6"/>
  <c r="C46" i="6"/>
  <c r="K46" i="6"/>
  <c r="S46" i="6"/>
  <c r="M46" i="6"/>
  <c r="N46" i="6"/>
  <c r="G46" i="6"/>
  <c r="H46" i="6"/>
  <c r="O46" i="6"/>
  <c r="P46" i="6"/>
  <c r="E50" i="6"/>
  <c r="M50" i="6"/>
  <c r="Q50" i="6"/>
  <c r="R50" i="6"/>
  <c r="F50" i="6"/>
  <c r="N50" i="6"/>
  <c r="P50" i="6"/>
  <c r="I50" i="6"/>
  <c r="J50" i="6"/>
  <c r="G50" i="6"/>
  <c r="O50" i="6"/>
  <c r="H50" i="6"/>
  <c r="C50" i="6"/>
  <c r="D50" i="6"/>
  <c r="K50" i="6"/>
  <c r="L50" i="6"/>
  <c r="S50" i="6"/>
  <c r="H39" i="5"/>
  <c r="P39" i="5"/>
  <c r="I39" i="5"/>
  <c r="Q39" i="5"/>
  <c r="J39" i="5"/>
  <c r="R39" i="5"/>
  <c r="C39" i="5"/>
  <c r="K39" i="5"/>
  <c r="S39" i="5"/>
  <c r="D39" i="5"/>
  <c r="L39" i="5"/>
  <c r="G39" i="5"/>
  <c r="E39" i="5"/>
  <c r="M39" i="5"/>
  <c r="F39" i="5"/>
  <c r="N39" i="5"/>
  <c r="O39" i="5"/>
  <c r="D43" i="5"/>
  <c r="L43" i="5"/>
  <c r="E43" i="5"/>
  <c r="M43" i="5"/>
  <c r="F43" i="5"/>
  <c r="N43" i="5"/>
  <c r="G43" i="5"/>
  <c r="O43" i="5"/>
  <c r="H43" i="5"/>
  <c r="P43" i="5"/>
  <c r="C43" i="5"/>
  <c r="I43" i="5"/>
  <c r="Q43" i="5"/>
  <c r="S43" i="5"/>
  <c r="J43" i="5"/>
  <c r="R43" i="5"/>
  <c r="K43" i="5"/>
  <c r="H47" i="5"/>
  <c r="P47" i="5"/>
  <c r="I47" i="5"/>
  <c r="Q47" i="5"/>
  <c r="J47" i="5"/>
  <c r="R47" i="5"/>
  <c r="C47" i="5"/>
  <c r="K47" i="5"/>
  <c r="S47" i="5"/>
  <c r="D47" i="5"/>
  <c r="L47" i="5"/>
  <c r="O47" i="5"/>
  <c r="E47" i="5"/>
  <c r="M47" i="5"/>
  <c r="G47" i="5"/>
  <c r="F47" i="5"/>
  <c r="N47" i="5"/>
  <c r="D51" i="5"/>
  <c r="L51" i="5"/>
  <c r="E51" i="5"/>
  <c r="M51" i="5"/>
  <c r="F51" i="5"/>
  <c r="N51" i="5"/>
  <c r="G51" i="5"/>
  <c r="O51" i="5"/>
  <c r="H51" i="5"/>
  <c r="P51" i="5"/>
  <c r="C51" i="5"/>
  <c r="K51" i="5"/>
  <c r="I51" i="5"/>
  <c r="Q51" i="5"/>
  <c r="J51" i="5"/>
  <c r="R51" i="5"/>
  <c r="S51" i="5"/>
  <c r="H39" i="6"/>
  <c r="P39" i="6"/>
  <c r="N39" i="6"/>
  <c r="I39" i="6"/>
  <c r="Q39" i="6"/>
  <c r="M39" i="6"/>
  <c r="J39" i="6"/>
  <c r="R39" i="6"/>
  <c r="C39" i="6"/>
  <c r="K39" i="6"/>
  <c r="S39" i="6"/>
  <c r="D39" i="6"/>
  <c r="L39" i="6"/>
  <c r="E39" i="6"/>
  <c r="O39" i="6"/>
  <c r="F39" i="6"/>
  <c r="G39" i="6"/>
  <c r="D43" i="6"/>
  <c r="L43" i="6"/>
  <c r="E43" i="6"/>
  <c r="M43" i="6"/>
  <c r="G43" i="6"/>
  <c r="O43" i="6"/>
  <c r="H43" i="6"/>
  <c r="Q43" i="6"/>
  <c r="F43" i="6"/>
  <c r="N43" i="6"/>
  <c r="P43" i="6"/>
  <c r="I43" i="6"/>
  <c r="S43" i="6"/>
  <c r="R43" i="6"/>
  <c r="C43" i="6"/>
  <c r="J43" i="6"/>
  <c r="K43" i="6"/>
  <c r="H47" i="6"/>
  <c r="P47" i="6"/>
  <c r="M47" i="6"/>
  <c r="I47" i="6"/>
  <c r="Q47" i="6"/>
  <c r="K47" i="6"/>
  <c r="S47" i="6"/>
  <c r="D47" i="6"/>
  <c r="E47" i="6"/>
  <c r="J47" i="6"/>
  <c r="R47" i="6"/>
  <c r="C47" i="6"/>
  <c r="L47" i="6"/>
  <c r="F47" i="6"/>
  <c r="O47" i="6"/>
  <c r="G47" i="6"/>
  <c r="N47" i="6"/>
  <c r="D51" i="6"/>
  <c r="L51" i="6"/>
  <c r="E51" i="6"/>
  <c r="M51" i="6"/>
  <c r="O51" i="6"/>
  <c r="H51" i="6"/>
  <c r="I51" i="6"/>
  <c r="F51" i="6"/>
  <c r="N51" i="6"/>
  <c r="G51" i="6"/>
  <c r="P51" i="6"/>
  <c r="Q51" i="6"/>
  <c r="R51" i="6"/>
  <c r="S51" i="6"/>
  <c r="C51" i="6"/>
  <c r="J51" i="6"/>
  <c r="K51" i="6"/>
  <c r="N34" i="6"/>
  <c r="C34" i="6"/>
  <c r="O34" i="6"/>
  <c r="D34" i="6"/>
  <c r="P34" i="6"/>
  <c r="E34" i="6"/>
  <c r="Q34" i="6"/>
  <c r="F34" i="6"/>
  <c r="R34" i="6"/>
  <c r="G34" i="6"/>
  <c r="S34" i="6"/>
  <c r="H34" i="6"/>
  <c r="I34" i="6"/>
  <c r="J34" i="6"/>
  <c r="K34" i="6"/>
  <c r="L34" i="6"/>
  <c r="M34" i="6"/>
  <c r="E32" i="5"/>
  <c r="Q32" i="5"/>
  <c r="F32" i="5"/>
  <c r="R32" i="5"/>
  <c r="G32" i="5"/>
  <c r="S32" i="5"/>
  <c r="N32" i="5"/>
  <c r="P32" i="5"/>
  <c r="O32" i="5"/>
  <c r="H32" i="5"/>
  <c r="I32" i="5"/>
  <c r="J32" i="5"/>
  <c r="K32" i="5"/>
  <c r="L32" i="5"/>
  <c r="M32" i="5"/>
  <c r="D32" i="5"/>
  <c r="C32" i="5"/>
  <c r="J30" i="6"/>
  <c r="K30" i="6"/>
  <c r="L30" i="6"/>
  <c r="M30" i="6"/>
  <c r="N30" i="6"/>
  <c r="C30" i="6"/>
  <c r="O30" i="6"/>
  <c r="D30" i="6"/>
  <c r="P30" i="6"/>
  <c r="E30" i="6"/>
  <c r="Q30" i="6"/>
  <c r="F30" i="6"/>
  <c r="R30" i="6"/>
  <c r="G30" i="6"/>
  <c r="S30" i="6"/>
  <c r="H30" i="6"/>
  <c r="I30" i="6"/>
  <c r="L33" i="5"/>
  <c r="M33" i="5"/>
  <c r="N33" i="5"/>
  <c r="D33" i="5"/>
  <c r="P33" i="5"/>
  <c r="H33" i="5"/>
  <c r="C33" i="5"/>
  <c r="O33" i="5"/>
  <c r="E33" i="5"/>
  <c r="Q33" i="5"/>
  <c r="F33" i="5"/>
  <c r="R33" i="5"/>
  <c r="S33" i="5"/>
  <c r="I33" i="5"/>
  <c r="G33" i="5"/>
  <c r="J33" i="5"/>
  <c r="K33" i="5"/>
  <c r="E31" i="6"/>
  <c r="Q31" i="6"/>
  <c r="F31" i="6"/>
  <c r="R31" i="6"/>
  <c r="G31" i="6"/>
  <c r="S31" i="6"/>
  <c r="H31" i="6"/>
  <c r="I31" i="6"/>
  <c r="J31" i="6"/>
  <c r="K31" i="6"/>
  <c r="L31" i="6"/>
  <c r="M31" i="6"/>
  <c r="N31" i="6"/>
  <c r="C31" i="6"/>
  <c r="O31" i="6"/>
  <c r="D31" i="6"/>
  <c r="P31" i="6"/>
  <c r="C30" i="5"/>
  <c r="O30" i="5"/>
  <c r="D30" i="5"/>
  <c r="P30" i="5"/>
  <c r="E30" i="5"/>
  <c r="Q30" i="5"/>
  <c r="G30" i="5"/>
  <c r="S30" i="5"/>
  <c r="J30" i="5"/>
  <c r="F30" i="5"/>
  <c r="R30" i="5"/>
  <c r="I30" i="5"/>
  <c r="H30" i="5"/>
  <c r="K30" i="5"/>
  <c r="L30" i="5"/>
  <c r="N30" i="5"/>
  <c r="M30" i="5"/>
  <c r="G34" i="5"/>
  <c r="S34" i="5"/>
  <c r="H34" i="5"/>
  <c r="I34" i="5"/>
  <c r="M34" i="5"/>
  <c r="N34" i="5"/>
  <c r="Q34" i="5"/>
  <c r="K34" i="5"/>
  <c r="O34" i="5"/>
  <c r="J34" i="5"/>
  <c r="L34" i="5"/>
  <c r="C34" i="5"/>
  <c r="E34" i="5"/>
  <c r="F34" i="5"/>
  <c r="P34" i="5"/>
  <c r="R34" i="5"/>
  <c r="D34" i="5"/>
  <c r="L32" i="6"/>
  <c r="M32" i="6"/>
  <c r="N32" i="6"/>
  <c r="C32" i="6"/>
  <c r="O32" i="6"/>
  <c r="D32" i="6"/>
  <c r="P32" i="6"/>
  <c r="E32" i="6"/>
  <c r="Q32" i="6"/>
  <c r="F32" i="6"/>
  <c r="R32" i="6"/>
  <c r="G32" i="6"/>
  <c r="S32" i="6"/>
  <c r="H32" i="6"/>
  <c r="I32" i="6"/>
  <c r="J32" i="6"/>
  <c r="K32" i="6"/>
  <c r="J31" i="5"/>
  <c r="K31" i="5"/>
  <c r="L31" i="5"/>
  <c r="N31" i="5"/>
  <c r="O31" i="5"/>
  <c r="P31" i="5"/>
  <c r="F31" i="5"/>
  <c r="M31" i="5"/>
  <c r="C31" i="5"/>
  <c r="Q31" i="5"/>
  <c r="R31" i="5"/>
  <c r="S31" i="5"/>
  <c r="I31" i="5"/>
  <c r="D31" i="5"/>
  <c r="E31" i="5"/>
  <c r="G31" i="5"/>
  <c r="H31" i="5"/>
  <c r="N35" i="5"/>
  <c r="C35" i="5"/>
  <c r="O35" i="5"/>
  <c r="D35" i="5"/>
  <c r="P35" i="5"/>
  <c r="F35" i="5"/>
  <c r="R35" i="5"/>
  <c r="S35" i="5"/>
  <c r="K35" i="5"/>
  <c r="E35" i="5"/>
  <c r="Q35" i="5"/>
  <c r="G35" i="5"/>
  <c r="H35" i="5"/>
  <c r="I35" i="5"/>
  <c r="L35" i="5"/>
  <c r="M35" i="5"/>
  <c r="J35" i="5"/>
  <c r="G33" i="6"/>
  <c r="S33" i="6"/>
  <c r="H33" i="6"/>
  <c r="I33" i="6"/>
  <c r="J33" i="6"/>
  <c r="K33" i="6"/>
  <c r="L33" i="6"/>
  <c r="M33" i="6"/>
  <c r="N33" i="6"/>
  <c r="C33" i="6"/>
  <c r="O33" i="6"/>
  <c r="D33" i="6"/>
  <c r="P33" i="6"/>
  <c r="E33" i="6"/>
  <c r="Q33" i="6"/>
  <c r="F33" i="6"/>
  <c r="R33" i="6"/>
  <c r="I35" i="6"/>
  <c r="J35" i="6"/>
  <c r="K35" i="6"/>
  <c r="L35" i="6"/>
  <c r="M35" i="6"/>
  <c r="N35" i="6"/>
  <c r="C35" i="6"/>
  <c r="O35" i="6"/>
  <c r="D35" i="6"/>
  <c r="P35" i="6"/>
  <c r="E35" i="6"/>
  <c r="Q35" i="6"/>
  <c r="F35" i="6"/>
  <c r="R35" i="6"/>
  <c r="G35" i="6"/>
  <c r="H35" i="6"/>
  <c r="S35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<sst xmlns="http://schemas.openxmlformats.org/spreadsheetml/2006/main" count="155" uniqueCount="56">
  <si>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</si>
  <si>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</si>
  <si>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</si>
  <si>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</si>
  <si>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</si>
  <si>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</si>
  <si>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</si>
  <si>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</si>
  <si>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</si>
  <si>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</si>
  <si>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</si>
  <si>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</si>
  <si>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</si>
  <si>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</si>
  <si>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</si>
  <si>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</si>
  <si>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</si>
  <si>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</si>
  <si>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</si>
  <si>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</si>
  <si>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</si>
  <si>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</si>
  <si>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</si>
  <si>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</si>
  <si>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</si>
  <si>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</si>
  <si>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</si>
  <si>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</si>
  <si>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</si>
  <si>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</si>
  <si>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</si>
  <si>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</si>
  <si>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</si>
  <si>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</si>
  <si>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</si>
  <si>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</si>
  <si>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</si>
  <si>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</si>
  <si>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</si>
  <si>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</si>
  <si>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</si>
  <si>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</si>
  <si>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</si>
  <si>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</si>
  <si>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</si>
  <si>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</si>
  <si>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</si>
  <si>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</si>
  <si>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</si>
  <si>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</si>
  <si>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</si>
  <si>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</si>
  <si>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</si>
  <si>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</si>
  <si>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</si>
  <si>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VD25- Planzalard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</si>
</sst>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L19" sqref="L19"/>
    </sheetView>
  </sheetViews>
  <sheetFormatPr baseColWidth="10" defaultColWidth="11" defaultRowHeight="15.75" x14ac:dyDescent="0.25"/>
  <cols>
    <col min="1" max="1" width="18.75" style="12" customWidth="1"/>
    <col min="2" max="2" width="12.5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40794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1.9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47</v>
      </c>
      <c r="D9" s="7"/>
      <c r="E9" s="7"/>
      <c r="F9" s="7"/>
      <c r="G9" s="7"/>
      <c r="H9" s="7"/>
      <c r="I9" s="7">
        <v>68</v>
      </c>
      <c r="J9" s="7"/>
      <c r="K9" s="7">
        <v>24</v>
      </c>
      <c r="L9" s="7"/>
      <c r="M9" s="7"/>
      <c r="N9" s="7"/>
      <c r="O9" s="7">
        <v>10</v>
      </c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>
        <v>32</v>
      </c>
      <c r="D10" s="8"/>
      <c r="E10" s="8"/>
      <c r="F10" s="8"/>
      <c r="G10" s="8"/>
      <c r="H10" s="8"/>
      <c r="I10" s="8">
        <v>11</v>
      </c>
      <c r="J10" s="8"/>
      <c r="K10" s="8">
        <v>17</v>
      </c>
      <c r="L10" s="8"/>
      <c r="M10" s="8"/>
      <c r="N10" s="8"/>
      <c r="O10" s="8">
        <v>3</v>
      </c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20</v>
      </c>
      <c r="D11" s="8">
        <v>1</v>
      </c>
      <c r="E11" s="8"/>
      <c r="F11" s="8"/>
      <c r="G11" s="8"/>
      <c r="H11" s="8"/>
      <c r="I11" s="8">
        <v>6</v>
      </c>
      <c r="J11" s="8"/>
      <c r="K11" s="8">
        <v>21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0.28999999999999998</v>
      </c>
      <c r="C12" s="8">
        <v>20</v>
      </c>
      <c r="D12" s="8">
        <v>1</v>
      </c>
      <c r="E12" s="8"/>
      <c r="F12" s="8"/>
      <c r="G12" s="8"/>
      <c r="H12" s="8"/>
      <c r="I12" s="8">
        <v>7</v>
      </c>
      <c r="J12" s="8"/>
      <c r="K12" s="8">
        <v>19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>
        <v>17</v>
      </c>
      <c r="D13" s="8">
        <v>1</v>
      </c>
      <c r="E13" s="8"/>
      <c r="F13" s="8"/>
      <c r="G13" s="8"/>
      <c r="H13" s="8"/>
      <c r="I13" s="8">
        <v>5</v>
      </c>
      <c r="J13" s="8"/>
      <c r="K13" s="8">
        <v>13</v>
      </c>
      <c r="L13" s="8"/>
      <c r="M13" s="8"/>
      <c r="N13" s="8"/>
      <c r="O13" s="8">
        <v>1</v>
      </c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>
        <v>17</v>
      </c>
      <c r="D14" s="8">
        <v>1</v>
      </c>
      <c r="E14" s="8"/>
      <c r="F14" s="8"/>
      <c r="G14" s="8"/>
      <c r="H14" s="8"/>
      <c r="I14" s="8">
        <v>6</v>
      </c>
      <c r="J14" s="8"/>
      <c r="K14" s="8">
        <v>9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22</v>
      </c>
      <c r="D15" s="8">
        <v>1</v>
      </c>
      <c r="E15" s="8"/>
      <c r="F15" s="8"/>
      <c r="G15" s="8"/>
      <c r="H15" s="8"/>
      <c r="I15" s="8">
        <v>1</v>
      </c>
      <c r="J15" s="8"/>
      <c r="K15" s="8">
        <v>5</v>
      </c>
      <c r="L15" s="8"/>
      <c r="M15" s="8"/>
      <c r="N15" s="8"/>
      <c r="O15" s="8">
        <v>1</v>
      </c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11</v>
      </c>
      <c r="D16" s="8">
        <v>1</v>
      </c>
      <c r="E16" s="8"/>
      <c r="F16" s="8"/>
      <c r="G16" s="8"/>
      <c r="H16" s="8"/>
      <c r="I16" s="8">
        <v>2</v>
      </c>
      <c r="J16" s="8"/>
      <c r="K16" s="8">
        <v>1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20</v>
      </c>
      <c r="D17" s="8">
        <v>1</v>
      </c>
      <c r="E17" s="8"/>
      <c r="F17" s="8"/>
      <c r="G17" s="8"/>
      <c r="H17" s="8"/>
      <c r="I17" s="8">
        <v>3</v>
      </c>
      <c r="J17" s="8"/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19</v>
      </c>
      <c r="D18" s="8"/>
      <c r="E18" s="8"/>
      <c r="F18" s="8"/>
      <c r="G18" s="8"/>
      <c r="H18" s="8"/>
      <c r="I18" s="8">
        <v>1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33</v>
      </c>
      <c r="D19" s="8"/>
      <c r="E19" s="8"/>
      <c r="F19" s="8"/>
      <c r="G19" s="8"/>
      <c r="H19" s="8"/>
      <c r="I19" s="8">
        <v>1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21</v>
      </c>
      <c r="D20" s="8"/>
      <c r="E20" s="8"/>
      <c r="F20" s="8"/>
      <c r="G20" s="8"/>
      <c r="H20" s="8"/>
      <c r="I20" s="8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29</v>
      </c>
      <c r="D21" s="8"/>
      <c r="E21" s="8"/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16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>
        <v>15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>
        <v>10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>
        <v>8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>
        <v>9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>
        <v>9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>
        <v>3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378</v>
      </c>
      <c r="D54" s="12">
        <f t="shared" ref="D54:S54" si="0">SUM(D9:D51)</f>
        <v>7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113</v>
      </c>
      <c r="J54" s="12">
        <f t="shared" si="0"/>
        <v>0</v>
      </c>
      <c r="K54" s="12">
        <f t="shared" si="0"/>
        <v>110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15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623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198.9</v>
      </c>
      <c r="D55" s="20">
        <f t="shared" ref="D55:S55" si="3">ROUND(D54/$B$6, 1)</f>
        <v>3.7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59.5</v>
      </c>
      <c r="J55" s="20">
        <f t="shared" si="3"/>
        <v>0</v>
      </c>
      <c r="K55" s="20">
        <f t="shared" si="3"/>
        <v>57.9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7.9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328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60.41</v>
      </c>
      <c r="D56" s="22">
        <f>ROUND('Calcul surface terriere'!D53, 2)</f>
        <v>0.53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3.4</v>
      </c>
      <c r="J56" s="22">
        <f>ROUND('Calcul surface terriere'!J53, 2)</f>
        <v>0</v>
      </c>
      <c r="K56" s="22">
        <f>ROUND('Calcul surface terriere'!K53, 2)</f>
        <v>3.74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0.27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68.3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31.79</v>
      </c>
      <c r="D57" s="22">
        <f>ROUND('Calcul surface terriere'!D54, 2)</f>
        <v>0.28000000000000003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1.79</v>
      </c>
      <c r="J57" s="22">
        <f>ROUND('Calcul surface terriere'!J54, 2)</f>
        <v>0</v>
      </c>
      <c r="K57" s="22">
        <f>ROUND('Calcul surface terriere'!K54, 2)</f>
        <v>1.97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0.14000000000000001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36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88</v>
      </c>
      <c r="D58" s="24">
        <f>ROUND(100 * 'Calcul surface terriere'!D55,0)</f>
        <v>1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5</v>
      </c>
      <c r="J58" s="24">
        <f>ROUND(100 * 'Calcul surface terriere'!J55,0)</f>
        <v>0</v>
      </c>
      <c r="K58" s="24">
        <f>ROUND(100 * 'Calcul surface terriere'!K55,0)</f>
        <v>5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734.1</v>
      </c>
      <c r="D59" s="26">
        <f>ROUND('Calcul volume sur pied'!D53, 1)</f>
        <v>5.3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34.6</v>
      </c>
      <c r="J59" s="26">
        <f>ROUND('Calcul volume sur pied'!J53, 1)</f>
        <v>0</v>
      </c>
      <c r="K59" s="26">
        <f>ROUND('Calcul volume sur pied'!K53, 1)</f>
        <v>32.6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2.5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809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386.4</v>
      </c>
      <c r="D60" s="26">
        <f>ROUND('Calcul volume sur pied'!D54, 1)</f>
        <v>2.8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18.2</v>
      </c>
      <c r="J60" s="26">
        <f>ROUND('Calcul volume sur pied'!J54, 1)</f>
        <v>0</v>
      </c>
      <c r="K60" s="26">
        <f>ROUND('Calcul volume sur pied'!K54, 1)</f>
        <v>17.2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1.3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426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91</v>
      </c>
      <c r="D61" s="24">
        <f>ROUND(100 * 'Calcul volume sur pied'!D55, 0)</f>
        <v>1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4</v>
      </c>
      <c r="J61" s="24">
        <f>ROUND(100 * 'Calcul volume sur pied'!J55, 0)</f>
        <v>0</v>
      </c>
      <c r="K61" s="24">
        <f>ROUND(100 * 'Calcul volume sur pied'!K55, 0)</f>
        <v>4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24.736842105263158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35.789473684210527</v>
      </c>
      <c r="J9" s="7">
        <f>'Protocole Inventaire'!J9/$B$6</f>
        <v>0</v>
      </c>
      <c r="K9" s="7">
        <f>'Protocole Inventaire'!K9/$B$6</f>
        <v>12.631578947368421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5.2631578947368425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16.842105263157894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5.7894736842105265</v>
      </c>
      <c r="J10" s="8">
        <f>'Protocole Inventaire'!J10/$B$6</f>
        <v>0</v>
      </c>
      <c r="K10" s="8">
        <f>'Protocole Inventaire'!K10/$B$6</f>
        <v>8.9473684210526319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1.5789473684210527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10.526315789473685</v>
      </c>
      <c r="D11" s="8">
        <f>'Protocole Inventaire'!D11/$B$6</f>
        <v>0.52631578947368418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3.1578947368421053</v>
      </c>
      <c r="J11" s="8">
        <f>'Protocole Inventaire'!J11/$B$6</f>
        <v>0</v>
      </c>
      <c r="K11" s="8">
        <f>'Protocole Inventaire'!K11/$B$6</f>
        <v>11.052631578947368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10.526315789473685</v>
      </c>
      <c r="D12" s="8">
        <f>'Protocole Inventaire'!D12/$B$6</f>
        <v>0.52631578947368418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3.6842105263157898</v>
      </c>
      <c r="J12" s="8">
        <f>'Protocole Inventaire'!J12/$B$6</f>
        <v>0</v>
      </c>
      <c r="K12" s="8">
        <f>'Protocole Inventaire'!K12/$B$6</f>
        <v>10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8.9473684210526319</v>
      </c>
      <c r="D13" s="8">
        <f>'Protocole Inventaire'!D13/$B$6</f>
        <v>0.52631578947368418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2.6315789473684212</v>
      </c>
      <c r="J13" s="8">
        <f>'Protocole Inventaire'!J13/$B$6</f>
        <v>0</v>
      </c>
      <c r="K13" s="8">
        <f>'Protocole Inventaire'!K13/$B$6</f>
        <v>6.8421052631578947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0.52631578947368418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8.9473684210526319</v>
      </c>
      <c r="D14" s="8">
        <f>'Protocole Inventaire'!D14/$B$6</f>
        <v>0.52631578947368418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3.1578947368421053</v>
      </c>
      <c r="J14" s="8">
        <f>'Protocole Inventaire'!J14/$B$6</f>
        <v>0</v>
      </c>
      <c r="K14" s="8">
        <f>'Protocole Inventaire'!K14/$B$6</f>
        <v>4.7368421052631584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11.578947368421053</v>
      </c>
      <c r="D15" s="8">
        <f>'Protocole Inventaire'!D15/$B$6</f>
        <v>0.52631578947368418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0.52631578947368418</v>
      </c>
      <c r="J15" s="8">
        <f>'Protocole Inventaire'!J15/$B$6</f>
        <v>0</v>
      </c>
      <c r="K15" s="8">
        <f>'Protocole Inventaire'!K15/$B$6</f>
        <v>2.6315789473684212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0.52631578947368418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5.7894736842105265</v>
      </c>
      <c r="D16" s="8">
        <f>'Protocole Inventaire'!D16/$B$6</f>
        <v>0.52631578947368418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1.0526315789473684</v>
      </c>
      <c r="J16" s="8">
        <f>'Protocole Inventaire'!J16/$B$6</f>
        <v>0</v>
      </c>
      <c r="K16" s="8">
        <f>'Protocole Inventaire'!K16/$B$6</f>
        <v>0.52631578947368418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10.526315789473685</v>
      </c>
      <c r="D17" s="8">
        <f>'Protocole Inventaire'!D17/$B$6</f>
        <v>0.52631578947368418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1.5789473684210527</v>
      </c>
      <c r="J17" s="8">
        <f>'Protocole Inventaire'!J17/$B$6</f>
        <v>0</v>
      </c>
      <c r="K17" s="8">
        <f>'Protocole Inventaire'!K17/$B$6</f>
        <v>0.52631578947368418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10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0.52631578947368418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17.368421052631579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0.52631578947368418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11.052631578947368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0.52631578947368418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15.263157894736842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0.52631578947368418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8.4210526315789469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7.8947368421052637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5.2631578947368425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4.2105263157894735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4.7368421052631584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4.7368421052631584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1.5789473684210527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0.36913713679680077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0.53407075111026492</v>
      </c>
      <c r="J9" s="7">
        <f>'Protocole Inventaire'!J9*($A9/200)^2*PI()</f>
        <v>0</v>
      </c>
      <c r="K9" s="7">
        <f>'Protocole Inventaire'!K9*($A9/200)^2*PI()</f>
        <v>0.18849555921538763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7.8539816339744842E-2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0.49260172808287961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0.16933184402848989</v>
      </c>
      <c r="J10" s="8">
        <f>'Protocole Inventaire'!J10*($A10/200)^2*PI()</f>
        <v>0</v>
      </c>
      <c r="K10" s="8">
        <f>'Protocole Inventaire'!K10*($A10/200)^2*PI()</f>
        <v>0.2616946680440298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4.6181412007769963E-2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0.50893800988154636</v>
      </c>
      <c r="D11" s="8">
        <f>'Protocole Inventaire'!D11*($A11/200)^2*PI()</f>
        <v>2.5446900494077322E-2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0.15268140296446395</v>
      </c>
      <c r="J11" s="8">
        <f>'Protocole Inventaire'!J11*($A11/200)^2*PI()</f>
        <v>0</v>
      </c>
      <c r="K11" s="8">
        <f>'Protocole Inventaire'!K11*($A11/200)^2*PI()</f>
        <v>0.53438491037562386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0.76026542216872994</v>
      </c>
      <c r="D12" s="8">
        <f>'Protocole Inventaire'!D12*($A12/200)^2*PI()</f>
        <v>3.8013271108436497E-2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0.26609289775905548</v>
      </c>
      <c r="J12" s="8">
        <f>'Protocole Inventaire'!J12*($A12/200)^2*PI()</f>
        <v>0</v>
      </c>
      <c r="K12" s="8">
        <f>'Protocole Inventaire'!K12*($A12/200)^2*PI()</f>
        <v>0.72225215106029339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0.90257956937634776</v>
      </c>
      <c r="D13" s="8">
        <f>'Protocole Inventaire'!D13*($A13/200)^2*PI()</f>
        <v>5.3092915845667513E-2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0.26546457922833755</v>
      </c>
      <c r="J13" s="8">
        <f>'Protocole Inventaire'!J13*($A13/200)^2*PI()</f>
        <v>0</v>
      </c>
      <c r="K13" s="8">
        <f>'Protocole Inventaire'!K13*($A13/200)^2*PI()</f>
        <v>0.69020790599367765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5.3092915845667513E-2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1.201659189998096</v>
      </c>
      <c r="D14" s="8">
        <f>'Protocole Inventaire'!D14*($A14/200)^2*PI()</f>
        <v>7.0685834705770348E-2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0.42411500823462212</v>
      </c>
      <c r="J14" s="8">
        <f>'Protocole Inventaire'!J14*($A14/200)^2*PI()</f>
        <v>0</v>
      </c>
      <c r="K14" s="8">
        <f>'Protocole Inventaire'!K14*($A14/200)^2*PI()</f>
        <v>0.63617251235193306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1.9974246091523908</v>
      </c>
      <c r="D15" s="8">
        <f>'Protocole Inventaire'!D15*($A15/200)^2*PI()</f>
        <v>9.0792027688745044E-2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9.0792027688745044E-2</v>
      </c>
      <c r="J15" s="8">
        <f>'Protocole Inventaire'!J15*($A15/200)^2*PI()</f>
        <v>0</v>
      </c>
      <c r="K15" s="8">
        <f>'Protocole Inventaire'!K15*($A15/200)^2*PI()</f>
        <v>0.45396013844372518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9.0792027688745044E-2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1.2475264427405068</v>
      </c>
      <c r="D16" s="8">
        <f>'Protocole Inventaire'!D16*($A16/200)^2*PI()</f>
        <v>0.11341149479459153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0.22682298958918307</v>
      </c>
      <c r="J16" s="8">
        <f>'Protocole Inventaire'!J16*($A16/200)^2*PI()</f>
        <v>0</v>
      </c>
      <c r="K16" s="8">
        <f>'Protocole Inventaire'!K16*($A16/200)^2*PI()</f>
        <v>0.11341149479459153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2.770884720466197</v>
      </c>
      <c r="D17" s="8">
        <f>'Protocole Inventaire'!D17*($A17/200)^2*PI()</f>
        <v>0.13854423602330987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0.41563270806992952</v>
      </c>
      <c r="J17" s="8">
        <f>'Protocole Inventaire'!J17*($A17/200)^2*PI()</f>
        <v>0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3.1576147761231015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0.16619025137490007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6.4795348480289485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0.19634954084936207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4.8094641933806148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0.22902210444669593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7.6620303228401463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4.8305128641596662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5.1317915996389276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3.8484510006474961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3.4406722742115412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4.300526183499068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4.7529155256159967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1.7426414449462582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60.407171861755259</v>
      </c>
      <c r="D53">
        <f t="shared" ref="D53:S53" si="0">SUM(D9:D51)</f>
        <v>0.52998668066059818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3.4007740475109514</v>
      </c>
      <c r="J53">
        <f t="shared" si="0"/>
        <v>0</v>
      </c>
      <c r="K53">
        <f t="shared" si="0"/>
        <v>3.7391235763025721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0.26860617188192737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68.34566233811131</v>
      </c>
    </row>
    <row r="54" spans="1:20" x14ac:dyDescent="0.25">
      <c r="A54" t="s">
        <v>49</v>
      </c>
      <c r="B54" t="s">
        <v>30</v>
      </c>
      <c r="C54">
        <f>C53/$B$6</f>
        <v>31.793248348292241</v>
      </c>
      <c r="D54">
        <f t="shared" ref="D54:S54" si="1">D53/$B$6</f>
        <v>0.27894035824242008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1.7898810776373428</v>
      </c>
      <c r="J54">
        <f t="shared" si="1"/>
        <v>0</v>
      </c>
      <c r="K54">
        <f t="shared" si="1"/>
        <v>1.9679597770013537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0.14137166941154072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35.971401230584895</v>
      </c>
    </row>
    <row r="55" spans="1:20" x14ac:dyDescent="0.25">
      <c r="A55" t="s">
        <v>49</v>
      </c>
      <c r="B55" t="s">
        <v>50</v>
      </c>
      <c r="C55">
        <f>C54/$T54</f>
        <v>0.88384792531406431</v>
      </c>
      <c r="D55">
        <f t="shared" ref="D55:S55" si="2">D54/$T54</f>
        <v>7.7545035416982698E-3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4.9758447444507276E-2</v>
      </c>
      <c r="J55">
        <f t="shared" si="2"/>
        <v>0</v>
      </c>
      <c r="K55">
        <f t="shared" si="2"/>
        <v>5.4709010760695204E-2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3.9301129390349864E-3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3.7600000000000002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5.44</v>
      </c>
      <c r="J9" s="7">
        <f>'Protocole Inventaire'!J9*$B9</f>
        <v>0</v>
      </c>
      <c r="K9" s="7">
        <f>'Protocole Inventaire'!K9*$B9</f>
        <v>1.92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0.8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3.84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1.3199999999999998</v>
      </c>
      <c r="J10" s="8">
        <f>'Protocole Inventaire'!J10*$B10</f>
        <v>0</v>
      </c>
      <c r="K10" s="8">
        <f>'Protocole Inventaire'!K10*$B10</f>
        <v>2.04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0.36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3.5999999999999996</v>
      </c>
      <c r="D11" s="8">
        <f>'Protocole Inventaire'!D11*$B11</f>
        <v>0.18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1.08</v>
      </c>
      <c r="J11" s="8">
        <f>'Protocole Inventaire'!J11*$B11</f>
        <v>0</v>
      </c>
      <c r="K11" s="8">
        <f>'Protocole Inventaire'!K11*$B11</f>
        <v>3.78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5.8</v>
      </c>
      <c r="D12" s="8">
        <f>'Protocole Inventaire'!D12*$B12</f>
        <v>0.28999999999999998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2.0299999999999998</v>
      </c>
      <c r="J12" s="8">
        <f>'Protocole Inventaire'!J12*$B12</f>
        <v>0</v>
      </c>
      <c r="K12" s="8">
        <f>'Protocole Inventaire'!K12*$B12</f>
        <v>5.51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7.82</v>
      </c>
      <c r="D13" s="8">
        <f>'Protocole Inventaire'!D13*$B13</f>
        <v>0.46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2.3000000000000003</v>
      </c>
      <c r="J13" s="8">
        <f>'Protocole Inventaire'!J13*$B13</f>
        <v>0</v>
      </c>
      <c r="K13" s="8">
        <f>'Protocole Inventaire'!K13*$B13</f>
        <v>5.98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0.46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11.39</v>
      </c>
      <c r="D14" s="8">
        <f>'Protocole Inventaire'!D14*$B14</f>
        <v>0.67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4.0200000000000005</v>
      </c>
      <c r="J14" s="8">
        <f>'Protocole Inventaire'!J14*$B14</f>
        <v>0</v>
      </c>
      <c r="K14" s="8">
        <f>'Protocole Inventaire'!K14*$B14</f>
        <v>6.03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20.240000000000002</v>
      </c>
      <c r="D15" s="8">
        <f>'Protocole Inventaire'!D15*$B15</f>
        <v>0.92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0.92</v>
      </c>
      <c r="J15" s="8">
        <f>'Protocole Inventaire'!J15*$B15</f>
        <v>0</v>
      </c>
      <c r="K15" s="8">
        <f>'Protocole Inventaire'!K15*$B15</f>
        <v>4.6000000000000005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0.92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13.309999999999999</v>
      </c>
      <c r="D16" s="8">
        <f>'Protocole Inventaire'!D16*$B16</f>
        <v>1.21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2.42</v>
      </c>
      <c r="J16" s="8">
        <f>'Protocole Inventaire'!J16*$B16</f>
        <v>0</v>
      </c>
      <c r="K16" s="8">
        <f>'Protocole Inventaire'!K16*$B16</f>
        <v>1.21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31.200000000000003</v>
      </c>
      <c r="D17" s="8">
        <f>'Protocole Inventaire'!D17*$B17</f>
        <v>1.56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4.68</v>
      </c>
      <c r="J17" s="8">
        <f>'Protocole Inventaire'!J17*$B17</f>
        <v>0</v>
      </c>
      <c r="K17" s="8">
        <f>'Protocole Inventaire'!K17*$B17</f>
        <v>1.56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36.67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1.93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77.55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2.35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58.59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2.79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94.83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3.27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60.8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65.55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49.900000000000006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45.28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57.06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63.54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23.414999999999999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734.14499999999998</v>
      </c>
      <c r="D53">
        <f t="shared" ref="D53:S53" si="0">SUM(D9:D51)</f>
        <v>5.29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34.550000000000004</v>
      </c>
      <c r="J53">
        <f t="shared" si="0"/>
        <v>0</v>
      </c>
      <c r="K53">
        <f t="shared" si="0"/>
        <v>32.630000000000003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2.54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809.15499999999986</v>
      </c>
    </row>
    <row r="54" spans="1:20" x14ac:dyDescent="0.25">
      <c r="A54" t="s">
        <v>53</v>
      </c>
      <c r="B54" t="s">
        <v>30</v>
      </c>
      <c r="C54">
        <f>C53/$B$6</f>
        <v>386.39210526315793</v>
      </c>
      <c r="D54">
        <f t="shared" ref="D54:S54" si="1">D53/$B$6</f>
        <v>2.7842105263157895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18.184210526315791</v>
      </c>
      <c r="J54">
        <f t="shared" si="1"/>
        <v>0</v>
      </c>
      <c r="K54">
        <f t="shared" si="1"/>
        <v>17.173684210526318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1.3368421052631581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425.871052631579</v>
      </c>
    </row>
    <row r="55" spans="1:20" x14ac:dyDescent="0.25">
      <c r="A55" t="s">
        <v>53</v>
      </c>
      <c r="B55" t="s">
        <v>50</v>
      </c>
      <c r="C55">
        <f>C54/$T54</f>
        <v>0.90729835445619189</v>
      </c>
      <c r="D55">
        <f t="shared" ref="D55:S55" si="2">D54/$T54</f>
        <v>6.5376843744400009E-3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4.2698864865198881E-2</v>
      </c>
      <c r="J55">
        <f t="shared" si="2"/>
        <v>0</v>
      </c>
      <c r="K55">
        <f t="shared" si="2"/>
        <v>4.0326019118710262E-2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3.1390771854589044E-3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2024-10-15T07:44:53Z</dcterms:modified>
</cp:coreProperties>
</file>